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C:\Users\Cindy\Desktop\CFGA\"/>
    </mc:Choice>
  </mc:AlternateContent>
  <xr:revisionPtr revIDLastSave="1484" documentId="13_ncr:1_{06B88B4C-D972-4A34-B5E9-98E690326A78}" xr6:coauthVersionLast="47" xr6:coauthVersionMax="47" xr10:uidLastSave="{0B2B5C7B-1999-4BAC-BB5D-E9B874F2B07C}"/>
  <bookViews>
    <workbookView xWindow="-108" yWindow="-108" windowWidth="23256" windowHeight="12456" firstSheet="7" activeTab="1" xr2:uid="{C5904569-E94A-49B0-97CF-91C9948DD9D9}"/>
  </bookViews>
  <sheets>
    <sheet name="Intro" sheetId="15" r:id="rId1"/>
    <sheet name="Herd Plan" sheetId="4" r:id="rId2"/>
    <sheet name="Grazing Plan" sheetId="16" r:id="rId3"/>
    <sheet name="Grazing Chart" sheetId="17" r:id="rId4"/>
    <sheet name="Map" sheetId="7" r:id="rId5"/>
    <sheet name="Fencing" sheetId="2" r:id="rId6"/>
    <sheet name="Water" sheetId="3" r:id="rId7"/>
    <sheet name="Seeding" sheetId="11" r:id="rId8"/>
    <sheet name="Totals" sheetId="12" r:id="rId9"/>
    <sheet name="Optional Sheets" sheetId="21" r:id="rId10"/>
    <sheet name="Stocking Rate" sheetId="19" r:id="rId11"/>
    <sheet name="Production" sheetId="20" r:id="rId12"/>
    <sheet name="Chart with yield calculations" sheetId="22" r:id="rId13"/>
  </sheets>
  <definedNames>
    <definedName name="_xlnm.Print_Area" localSheetId="5">Fencing!$A$1:$G$166</definedName>
    <definedName name="_xlnm.Print_Area" localSheetId="1">'Herd Plan'!$A$1:$E$38</definedName>
    <definedName name="_xlnm.Print_Area" localSheetId="4">Map!$A$2:$G$64</definedName>
    <definedName name="_xlnm.Print_Area" localSheetId="7">Seeding!$A$1:$E$40</definedName>
    <definedName name="_xlnm.Print_Area" localSheetId="10">'Stocking Rate'!$A$1:$E$30</definedName>
    <definedName name="_xlnm.Print_Area" localSheetId="8">Totals!$A$1:$J$27</definedName>
    <definedName name="_xlnm.Print_Area" localSheetId="6">Water!$A$1:$D$44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6" l="1"/>
  <c r="F7" i="16"/>
  <c r="W8" i="16"/>
  <c r="W9" i="16"/>
  <c r="W10" i="16"/>
  <c r="W11" i="16"/>
  <c r="W12" i="16"/>
  <c r="W13" i="16"/>
  <c r="W14" i="16"/>
  <c r="W15" i="16"/>
  <c r="W16" i="16"/>
  <c r="W17" i="16"/>
  <c r="W18" i="16"/>
  <c r="W19" i="16"/>
  <c r="W20" i="16"/>
  <c r="W21" i="16"/>
  <c r="W22" i="16"/>
  <c r="W23" i="16"/>
  <c r="W24" i="16"/>
  <c r="W25" i="16"/>
  <c r="W26" i="16"/>
  <c r="W27" i="16"/>
  <c r="W28" i="16"/>
  <c r="W29" i="16"/>
  <c r="W30" i="16"/>
  <c r="W31" i="16"/>
  <c r="W32" i="16"/>
  <c r="W33" i="16"/>
  <c r="W34" i="16"/>
  <c r="W35" i="16"/>
  <c r="W36" i="16"/>
  <c r="W7" i="16"/>
  <c r="V8" i="16"/>
  <c r="V9" i="16"/>
  <c r="V10" i="16"/>
  <c r="V11" i="16"/>
  <c r="V12" i="16"/>
  <c r="V13" i="16"/>
  <c r="V14" i="16"/>
  <c r="V15" i="16"/>
  <c r="V16" i="16"/>
  <c r="V17" i="16"/>
  <c r="V18" i="16"/>
  <c r="V19" i="16"/>
  <c r="V20" i="16"/>
  <c r="V21" i="16"/>
  <c r="V22" i="16"/>
  <c r="V23" i="16"/>
  <c r="V24" i="16"/>
  <c r="V25" i="16"/>
  <c r="V26" i="16"/>
  <c r="V27" i="16"/>
  <c r="V28" i="16"/>
  <c r="V29" i="16"/>
  <c r="V30" i="16"/>
  <c r="V31" i="16"/>
  <c r="V32" i="16"/>
  <c r="V33" i="16"/>
  <c r="V34" i="16"/>
  <c r="V35" i="16"/>
  <c r="V36" i="16"/>
  <c r="V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Y10" i="16"/>
  <c r="Y9" i="16"/>
  <c r="Y8" i="16"/>
  <c r="Y7" i="16"/>
  <c r="W6" i="16"/>
  <c r="D30" i="3"/>
  <c r="E3" i="12"/>
  <c r="B3" i="12"/>
  <c r="E3" i="11"/>
  <c r="B3" i="11"/>
  <c r="E3" i="3"/>
  <c r="B3" i="3"/>
  <c r="E2" i="2"/>
  <c r="B2" i="2"/>
  <c r="E19" i="11"/>
  <c r="E20" i="11"/>
  <c r="E21" i="11"/>
  <c r="E22" i="11"/>
  <c r="E23" i="11"/>
  <c r="E24" i="11"/>
  <c r="E25" i="11"/>
  <c r="E18" i="11"/>
  <c r="H3" i="11"/>
  <c r="D8" i="12"/>
  <c r="D28" i="2"/>
  <c r="D27" i="2"/>
  <c r="D26" i="2"/>
  <c r="D25" i="2"/>
  <c r="D29" i="2" s="1"/>
  <c r="D24" i="2"/>
  <c r="D23" i="2"/>
  <c r="E8" i="12"/>
  <c r="D19" i="2"/>
  <c r="D18" i="2"/>
  <c r="D17" i="2"/>
  <c r="D16" i="2"/>
  <c r="D15" i="2"/>
  <c r="D14" i="2"/>
  <c r="D13" i="2"/>
  <c r="D12" i="2"/>
  <c r="D11" i="2"/>
  <c r="D10" i="2"/>
  <c r="D9" i="2"/>
  <c r="D8" i="2"/>
  <c r="D7" i="2"/>
  <c r="D6" i="2"/>
  <c r="D20" i="2" s="1"/>
  <c r="D30" i="2" s="1"/>
  <c r="F8" i="12" s="1"/>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AN4" i="22"/>
  <c r="F4" i="22"/>
  <c r="I3" i="20"/>
  <c r="F3" i="20"/>
  <c r="C3" i="20"/>
  <c r="R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7" i="16"/>
  <c r="E20" i="19"/>
  <c r="E19" i="19"/>
  <c r="E18" i="19"/>
  <c r="E17" i="19"/>
  <c r="E16" i="19"/>
  <c r="E15" i="19"/>
  <c r="E21" i="19" s="1"/>
  <c r="E23" i="19" s="1"/>
  <c r="E24" i="19" s="1"/>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L23" i="16"/>
  <c r="L24" i="16"/>
  <c r="L25" i="16"/>
  <c r="L26" i="16"/>
  <c r="L27" i="16"/>
  <c r="L28" i="16"/>
  <c r="L29" i="16"/>
  <c r="L30" i="16"/>
  <c r="L31" i="16"/>
  <c r="L32" i="16"/>
  <c r="L33" i="16"/>
  <c r="L34" i="16"/>
  <c r="L35" i="16"/>
  <c r="L36" i="16"/>
  <c r="F22" i="16"/>
  <c r="F23" i="16"/>
  <c r="F24" i="16"/>
  <c r="F25" i="16"/>
  <c r="F26" i="16"/>
  <c r="F27" i="16"/>
  <c r="F28" i="16"/>
  <c r="F29" i="16"/>
  <c r="F30" i="16"/>
  <c r="F31" i="16"/>
  <c r="F32" i="16"/>
  <c r="F33" i="16"/>
  <c r="F34" i="16"/>
  <c r="F35" i="16"/>
  <c r="F36" i="16"/>
  <c r="L8" i="16"/>
  <c r="L9" i="16"/>
  <c r="L10" i="16"/>
  <c r="L11" i="16"/>
  <c r="L12" i="16"/>
  <c r="L14" i="16"/>
  <c r="L15" i="16"/>
  <c r="L16" i="16"/>
  <c r="L17" i="16"/>
  <c r="L18" i="16"/>
  <c r="L19" i="16"/>
  <c r="L20" i="16"/>
  <c r="L21" i="16"/>
  <c r="L22" i="16"/>
  <c r="L7" i="16"/>
  <c r="F8" i="16"/>
  <c r="F9" i="16"/>
  <c r="F10" i="16"/>
  <c r="F11" i="16"/>
  <c r="F12" i="16"/>
  <c r="F13" i="16"/>
  <c r="F14" i="16"/>
  <c r="F15" i="16"/>
  <c r="F16" i="16"/>
  <c r="F17" i="16"/>
  <c r="F18" i="16"/>
  <c r="F19" i="16"/>
  <c r="F20" i="16"/>
  <c r="F21" i="16"/>
  <c r="AJ4" i="17"/>
  <c r="B4" i="17"/>
  <c r="P22" i="16"/>
  <c r="P23" i="16"/>
  <c r="P24" i="16"/>
  <c r="P36" i="16"/>
  <c r="O36" i="16"/>
  <c r="P35" i="16"/>
  <c r="O35" i="16"/>
  <c r="P34" i="16"/>
  <c r="O34" i="16"/>
  <c r="P33" i="16"/>
  <c r="O33" i="16"/>
  <c r="P32" i="16"/>
  <c r="O32" i="16"/>
  <c r="P31" i="16"/>
  <c r="O31" i="16"/>
  <c r="P30" i="16"/>
  <c r="O30" i="16"/>
  <c r="P29" i="16"/>
  <c r="O29" i="16"/>
  <c r="P28" i="16"/>
  <c r="O28" i="16"/>
  <c r="P27" i="16"/>
  <c r="O27" i="16"/>
  <c r="P26" i="16"/>
  <c r="O26" i="16"/>
  <c r="P25" i="16"/>
  <c r="O25" i="16"/>
  <c r="O24" i="16"/>
  <c r="O23" i="16"/>
  <c r="O22" i="16"/>
  <c r="P21" i="16"/>
  <c r="O21" i="16"/>
  <c r="P20" i="16"/>
  <c r="O20" i="16"/>
  <c r="P19" i="16"/>
  <c r="O19" i="16"/>
  <c r="P18" i="16"/>
  <c r="O18" i="16"/>
  <c r="P17" i="16"/>
  <c r="O17" i="16"/>
  <c r="P16" i="16"/>
  <c r="O16" i="16"/>
  <c r="P15" i="16"/>
  <c r="O15" i="16"/>
  <c r="P14" i="16"/>
  <c r="O14" i="16"/>
  <c r="P13" i="16"/>
  <c r="O13" i="16"/>
  <c r="P12" i="16"/>
  <c r="O12" i="16"/>
  <c r="P11" i="16"/>
  <c r="O11" i="16"/>
  <c r="P10" i="16"/>
  <c r="O10" i="16"/>
  <c r="P9" i="16"/>
  <c r="O9" i="16"/>
  <c r="P8" i="16"/>
  <c r="O8" i="16"/>
  <c r="P7" i="16"/>
  <c r="O7" i="16"/>
  <c r="P6" i="16"/>
  <c r="I36" i="16"/>
  <c r="I35"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9" i="16"/>
  <c r="I8" i="16"/>
  <c r="I7" i="16"/>
  <c r="I4" i="16"/>
  <c r="F4" i="16"/>
  <c r="C4" i="16"/>
  <c r="B39" i="22" l="1"/>
  <c r="D8" i="22"/>
  <c r="C8" i="22"/>
  <c r="D9" i="22"/>
  <c r="C9" i="22"/>
  <c r="D10" i="22"/>
  <c r="C10" i="22"/>
  <c r="D11" i="22"/>
  <c r="C11" i="22"/>
  <c r="D12" i="22"/>
  <c r="C12" i="22"/>
  <c r="D13" i="22"/>
  <c r="C13" i="22"/>
  <c r="D14" i="22"/>
  <c r="C14" i="22"/>
  <c r="D15" i="22"/>
  <c r="C15" i="22"/>
  <c r="D16" i="22"/>
  <c r="C16" i="22"/>
  <c r="D17" i="22"/>
  <c r="C17" i="22"/>
  <c r="D18" i="22"/>
  <c r="C18" i="22"/>
  <c r="D19" i="22"/>
  <c r="C19" i="22"/>
  <c r="D20" i="22"/>
  <c r="C20" i="22"/>
  <c r="D21" i="22"/>
  <c r="C21" i="22"/>
  <c r="D22" i="22"/>
  <c r="C22" i="22"/>
  <c r="D23" i="22"/>
  <c r="C23" i="22"/>
  <c r="D24" i="22"/>
  <c r="C24" i="22"/>
  <c r="D25" i="22"/>
  <c r="C25" i="22"/>
  <c r="D26" i="22"/>
  <c r="C26" i="22"/>
  <c r="D27" i="22"/>
  <c r="C27" i="22"/>
  <c r="D28" i="22"/>
  <c r="C28" i="22"/>
  <c r="D29" i="22"/>
  <c r="C29" i="22"/>
  <c r="D30" i="22"/>
  <c r="C30" i="22"/>
  <c r="D31" i="22"/>
  <c r="C31" i="22"/>
  <c r="D32" i="22"/>
  <c r="C32" i="22"/>
  <c r="D33" i="22"/>
  <c r="C33" i="22"/>
  <c r="D34" i="22"/>
  <c r="C34" i="22"/>
  <c r="D35" i="22"/>
  <c r="C35" i="22"/>
  <c r="D36" i="22"/>
  <c r="C36" i="22"/>
  <c r="D37" i="22"/>
  <c r="C37" i="22"/>
  <c r="E11" i="11" l="1"/>
  <c r="E9" i="11"/>
  <c r="E10" i="11"/>
  <c r="D25" i="3"/>
  <c r="D12" i="3"/>
  <c r="D13" i="3"/>
  <c r="D26" i="3"/>
  <c r="D27" i="3"/>
  <c r="D28" i="3"/>
  <c r="D10" i="3"/>
  <c r="D11" i="3"/>
  <c r="D14" i="3"/>
  <c r="D15" i="3"/>
  <c r="G164" i="2"/>
  <c r="G163" i="2"/>
  <c r="G162" i="2"/>
  <c r="G129" i="2"/>
  <c r="G128" i="2"/>
  <c r="G127" i="2"/>
  <c r="G90" i="2"/>
  <c r="G91" i="2"/>
  <c r="G92" i="2"/>
  <c r="G45" i="2"/>
  <c r="G46" i="2"/>
  <c r="G47" i="2"/>
  <c r="A48" i="2"/>
  <c r="A47" i="2"/>
  <c r="A46" i="2"/>
  <c r="A44" i="2"/>
  <c r="A43" i="2"/>
  <c r="A42" i="2"/>
  <c r="A132" i="2"/>
  <c r="A97" i="2"/>
  <c r="A59" i="2"/>
  <c r="I6" i="12" l="1"/>
  <c r="J6" i="12" s="1"/>
  <c r="E26" i="11"/>
  <c r="E12" i="12" s="1"/>
  <c r="E15" i="11"/>
  <c r="E14" i="11"/>
  <c r="E13" i="11"/>
  <c r="E12" i="11"/>
  <c r="E8" i="11"/>
  <c r="E7" i="11"/>
  <c r="E6" i="11"/>
  <c r="G150" i="2"/>
  <c r="G115" i="2"/>
  <c r="G78" i="2"/>
  <c r="G161" i="2"/>
  <c r="G126" i="2"/>
  <c r="G89" i="2"/>
  <c r="E16" i="11" l="1"/>
  <c r="D12" i="12" s="1"/>
  <c r="D35" i="2"/>
  <c r="E35" i="2" s="1"/>
  <c r="D24" i="3"/>
  <c r="D29" i="3"/>
  <c r="E10" i="12" l="1"/>
  <c r="E14" i="12" s="1"/>
  <c r="E27" i="11"/>
  <c r="F12" i="12" s="1"/>
  <c r="B38" i="2"/>
  <c r="J12" i="12" l="1"/>
  <c r="I12" i="12"/>
  <c r="A113" i="2"/>
  <c r="A148" i="2" s="1"/>
  <c r="A52" i="2"/>
  <c r="A51" i="2"/>
  <c r="A50" i="2"/>
  <c r="C134" i="2"/>
  <c r="D134" i="2" s="1"/>
  <c r="D20" i="3"/>
  <c r="D19" i="3"/>
  <c r="D18" i="3"/>
  <c r="D17" i="3"/>
  <c r="D16" i="3"/>
  <c r="D9" i="3"/>
  <c r="D8" i="3"/>
  <c r="D7" i="3"/>
  <c r="G155" i="2"/>
  <c r="G154" i="2"/>
  <c r="G120" i="2"/>
  <c r="G119" i="2"/>
  <c r="G83" i="2"/>
  <c r="G82" i="2"/>
  <c r="C62" i="2"/>
  <c r="B65" i="2" s="1"/>
  <c r="G38" i="2"/>
  <c r="G35" i="2"/>
  <c r="C36" i="2"/>
  <c r="C35" i="2"/>
  <c r="C37" i="2"/>
  <c r="G44" i="2"/>
  <c r="G48" i="2"/>
  <c r="G49" i="2"/>
  <c r="G50" i="2"/>
  <c r="G51" i="2"/>
  <c r="G52" i="2"/>
  <c r="G53" i="2"/>
  <c r="G54" i="2"/>
  <c r="G55" i="2"/>
  <c r="G56" i="2"/>
  <c r="G43" i="2"/>
  <c r="G57" i="2" s="1"/>
  <c r="G165" i="2"/>
  <c r="G160" i="2"/>
  <c r="G166" i="2" s="1"/>
  <c r="G130" i="2"/>
  <c r="G125" i="2"/>
  <c r="G131" i="2" s="1"/>
  <c r="G93" i="2"/>
  <c r="G88" i="2"/>
  <c r="G94" i="2" s="1"/>
  <c r="A49" i="2"/>
  <c r="B142" i="2"/>
  <c r="B107" i="2"/>
  <c r="B70" i="2"/>
  <c r="C99" i="2"/>
  <c r="D99" i="2" s="1"/>
  <c r="C65" i="2" l="1"/>
  <c r="E65" i="2"/>
  <c r="D21" i="3"/>
  <c r="B137" i="2"/>
  <c r="G156" i="2"/>
  <c r="G121" i="2"/>
  <c r="G84" i="2"/>
  <c r="D62" i="2"/>
  <c r="D70" i="2" s="1"/>
  <c r="G70" i="2" s="1"/>
  <c r="B46" i="2" s="1"/>
  <c r="C38" i="2"/>
  <c r="B51" i="2"/>
  <c r="D107" i="2"/>
  <c r="B111" i="2" s="1"/>
  <c r="C111" i="2" s="1"/>
  <c r="E111" i="2" s="1"/>
  <c r="G111" i="2" s="1"/>
  <c r="B102" i="2"/>
  <c r="D142" i="2"/>
  <c r="G142" i="2" s="1"/>
  <c r="B48" i="2" s="1"/>
  <c r="D31" i="3" l="1"/>
  <c r="F10" i="12" s="1"/>
  <c r="D10" i="12"/>
  <c r="D14" i="12" s="1"/>
  <c r="C102" i="2"/>
  <c r="E102" i="2"/>
  <c r="C137" i="2"/>
  <c r="E137" i="2"/>
  <c r="G65" i="2"/>
  <c r="B42" i="2" s="1"/>
  <c r="B52" i="2"/>
  <c r="B54" i="2"/>
  <c r="G107" i="2"/>
  <c r="B47" i="2" s="1"/>
  <c r="B146" i="2"/>
  <c r="C146" i="2" s="1"/>
  <c r="E146" i="2" s="1"/>
  <c r="G146" i="2" s="1"/>
  <c r="B74" i="2"/>
  <c r="C74" i="2" s="1"/>
  <c r="E74" i="2" s="1"/>
  <c r="G74" i="2" s="1"/>
  <c r="J10" i="12" l="1"/>
  <c r="I10" i="12"/>
  <c r="G137" i="2"/>
  <c r="B44" i="2" s="1"/>
  <c r="G102" i="2"/>
  <c r="B43" i="2" s="1"/>
  <c r="B49" i="2"/>
  <c r="B50" i="2"/>
  <c r="B53" i="2" l="1"/>
  <c r="B57" i="2" l="1"/>
  <c r="J8" i="12" l="1"/>
  <c r="I8" i="12"/>
  <c r="I14" i="12" s="1"/>
  <c r="F14" i="12"/>
  <c r="F15" i="12" s="1"/>
  <c r="J14" i="12" l="1"/>
</calcChain>
</file>

<file path=xl/sharedStrings.xml><?xml version="1.0" encoding="utf-8"?>
<sst xmlns="http://schemas.openxmlformats.org/spreadsheetml/2006/main" count="462" uniqueCount="246">
  <si>
    <t>Grazing Plan Template</t>
  </si>
  <si>
    <r>
      <t xml:space="preserve">Thank you for downloading the CFGA's Grazing Plan Template. A grazing plan is a tool to gather all the relevant information that prepares the producer for the grazing season. The </t>
    </r>
    <r>
      <rPr>
        <b/>
        <sz val="11"/>
        <color theme="1"/>
        <rFont val="Calibri"/>
        <family val="2"/>
        <scheme val="minor"/>
      </rPr>
      <t>Grazing Plan Guide</t>
    </r>
    <r>
      <rPr>
        <sz val="11"/>
        <color theme="1"/>
        <rFont val="Calibri"/>
        <family val="2"/>
        <scheme val="minor"/>
      </rPr>
      <t xml:space="preserve"> and this template will demonstrate animal requirements and pasture yield. These calculations will provide an overview of several concepts unique to using a grazing plan, that many producers complete subconsciously every season. These calculations, made year after year, can aid in management decisions as conditions change on a producer's operation. A producer may need to adjust the plan due to weather conditions, animal performance or variation in forage yields, accordingly.  
The key component of the grazing plan is the graze time and rest time. Using this Grazing Plan Template, the producer can plan to provide adequate nutrition for the stock, growing season rest for the forage and monitor for any changes that may be needed due to changing conditions. Finally, the grazing plan includes tools to list and calculate the material needed for adding components such as fences, watering systems and perennial seeding.                                                                                                                                                                                                                                                                                                                                                                                                                                                                       </t>
    </r>
  </si>
  <si>
    <t>Grazing Plan Guide</t>
  </si>
  <si>
    <t>Click Here To View</t>
  </si>
  <si>
    <t>AGS Course</t>
  </si>
  <si>
    <t xml:space="preserve">It is strongly suggested that producers utilize the services of a grazing mentor as they work through their first draft of a grazing plan. </t>
  </si>
  <si>
    <r>
      <rPr>
        <b/>
        <sz val="12"/>
        <color theme="1"/>
        <rFont val="Calibri"/>
        <family val="2"/>
        <scheme val="minor"/>
      </rPr>
      <t xml:space="preserve">To use the template:  </t>
    </r>
    <r>
      <rPr>
        <sz val="11"/>
        <color theme="1"/>
        <rFont val="Calibri"/>
        <family val="2"/>
        <scheme val="minor"/>
      </rPr>
      <t>Review the various tabs and calculators included. Then start with the Herd Plan tab. If this template is being used for On-Farm Climate Action Fund (OFCAF) application purposes, the information to be entered in Herd Plan is key for application review.</t>
    </r>
  </si>
  <si>
    <r>
      <rPr>
        <b/>
        <sz val="11"/>
        <color rgb="FF000000"/>
        <rFont val="Calibri"/>
      </rPr>
      <t xml:space="preserve"> NOTE</t>
    </r>
    <r>
      <rPr>
        <sz val="11"/>
        <color rgb="FF000000"/>
        <rFont val="Calibri"/>
      </rPr>
      <t xml:space="preserve">: The following tabs listed are OPTIONAL for producers to use: Fencing, Water, Seeding. If you are using your own external calculator or quote for your OFCAF application, please omit entering any data in those calculators, and clearly indicate on your application that you are providing your own calculations. </t>
    </r>
  </si>
  <si>
    <t>Please fill out the Grazing Plan or the Grazing Chart- only one is required</t>
  </si>
  <si>
    <t xml:space="preserve">All cells highlighted in GREEN are to be filled. </t>
  </si>
  <si>
    <t>All cells not highlighted should not be adjusted, as many contain formulas or reference other cells that contain data.</t>
  </si>
  <si>
    <t>Instructions are in BLUE</t>
  </si>
  <si>
    <t>Tabs highlighted in GREY are optional. You don’t need to complete them, but they’re available for you to use if you choose.</t>
  </si>
  <si>
    <t>The following link provides access to the CFGA Grazing Plan Rubric, which outlines the key information we are looking for in your application.</t>
  </si>
  <si>
    <t>CFGA Grazing Plan Rubric</t>
  </si>
  <si>
    <t>Herd Plan</t>
  </si>
  <si>
    <t>Please fill in all GREEN cells</t>
  </si>
  <si>
    <t>Advanced Grazing System</t>
  </si>
  <si>
    <t>Grazing Season</t>
  </si>
  <si>
    <t>Project Name</t>
  </si>
  <si>
    <t>Location</t>
  </si>
  <si>
    <t>Existing History</t>
  </si>
  <si>
    <t>Pasture Size (Ha or Ac)</t>
  </si>
  <si>
    <t>Class of Livestock</t>
  </si>
  <si>
    <t xml:space="preserve">         # of Livestock</t>
  </si>
  <si>
    <t>Current # of Paddocks</t>
  </si>
  <si>
    <t>Average Rainfall (inch/year)</t>
  </si>
  <si>
    <t>Current Start Date</t>
  </si>
  <si>
    <t>Current End Date</t>
  </si>
  <si>
    <t xml:space="preserve">Current Average Graze Period (Days) </t>
  </si>
  <si>
    <t>Current Average Rest Period (Days)</t>
  </si>
  <si>
    <t>Proposed</t>
  </si>
  <si>
    <t>Proposed # of Paddocks</t>
  </si>
  <si>
    <t>Proposed Start Date</t>
  </si>
  <si>
    <t>Proposed End Date</t>
  </si>
  <si>
    <r>
      <rPr>
        <sz val="11"/>
        <color rgb="FF000000"/>
        <rFont val="Calibri"/>
        <scheme val="minor"/>
      </rPr>
      <t xml:space="preserve">Proposed Average Graze Period 1 </t>
    </r>
    <r>
      <rPr>
        <i/>
        <sz val="11"/>
        <color rgb="FF000000"/>
        <rFont val="Calibri"/>
        <scheme val="minor"/>
      </rPr>
      <t>(days per paddock)</t>
    </r>
  </si>
  <si>
    <r>
      <rPr>
        <sz val="11"/>
        <color rgb="FF000000"/>
        <rFont val="Calibri"/>
      </rPr>
      <t>Proposed Average Rest Period between 1st and 2nd rotation (</t>
    </r>
    <r>
      <rPr>
        <i/>
        <sz val="11"/>
        <color rgb="FF000000"/>
        <rFont val="Calibri"/>
      </rPr>
      <t>days per paddock</t>
    </r>
    <r>
      <rPr>
        <sz val="11"/>
        <color rgb="FF000000"/>
        <rFont val="Calibri"/>
      </rPr>
      <t>)</t>
    </r>
  </si>
  <si>
    <r>
      <rPr>
        <sz val="11"/>
        <color rgb="FF000000"/>
        <rFont val="Calibri"/>
      </rPr>
      <t>Proposed Average Graze Period 2 (</t>
    </r>
    <r>
      <rPr>
        <i/>
        <sz val="11"/>
        <color rgb="FF000000"/>
        <rFont val="Calibri"/>
      </rPr>
      <t>days per paddock</t>
    </r>
    <r>
      <rPr>
        <sz val="11"/>
        <color rgb="FF000000"/>
        <rFont val="Calibri"/>
      </rPr>
      <t>)</t>
    </r>
  </si>
  <si>
    <t>Proposed Average Rest Period between 2nd and 3rd rotation (days)</t>
  </si>
  <si>
    <t xml:space="preserve">(If applicable) </t>
  </si>
  <si>
    <r>
      <rPr>
        <sz val="11"/>
        <color rgb="FF000000"/>
        <rFont val="Calibri"/>
      </rPr>
      <t>Proposed Average Graze Period 3 (</t>
    </r>
    <r>
      <rPr>
        <i/>
        <sz val="11"/>
        <color rgb="FF000000"/>
        <rFont val="Calibri"/>
      </rPr>
      <t>days per paddock</t>
    </r>
    <r>
      <rPr>
        <sz val="11"/>
        <color rgb="FF000000"/>
        <rFont val="Calibri"/>
      </rPr>
      <t>)</t>
    </r>
  </si>
  <si>
    <t>Proposed Average Rest Period between 3rd and 4th rotation (days)</t>
  </si>
  <si>
    <t>Please use the comment section below to provide details about your pasture management plan:</t>
  </si>
  <si>
    <r>
      <rPr>
        <b/>
        <sz val="11"/>
        <color rgb="FF000000"/>
        <rFont val="Calibri"/>
      </rPr>
      <t>A brief description of your pasture
Justification for your stocking density:</t>
    </r>
    <r>
      <rPr>
        <sz val="11"/>
        <color rgb="FF000000"/>
        <rFont val="Calibri"/>
      </rPr>
      <t xml:space="preserve"> explain how you determined the number of animals per acre/hectare and how this aligns with your pasture’s productivity and recovery goals. 
</t>
    </r>
    <r>
      <rPr>
        <b/>
        <sz val="11"/>
        <color rgb="FF000000"/>
        <rFont val="Calibri"/>
      </rPr>
      <t>Your method for calculating carrying capacity:</t>
    </r>
    <r>
      <rPr>
        <sz val="11"/>
        <color rgb="FF000000"/>
        <rFont val="Calibri"/>
      </rPr>
      <t xml:space="preserve"> describe the approach or formula you used to estimate how much forage is available and how long it can sustain your livestock. </t>
    </r>
  </si>
  <si>
    <t>Comments:</t>
  </si>
  <si>
    <t>Grazing Plan</t>
  </si>
  <si>
    <r>
      <rPr>
        <b/>
        <sz val="11"/>
        <color rgb="FF000000"/>
        <rFont val="Avenir Next LT Pro"/>
      </rPr>
      <t>Instructions:</t>
    </r>
    <r>
      <rPr>
        <sz val="11"/>
        <color rgb="FF000000"/>
        <rFont val="Avenir Next LT Pro"/>
      </rPr>
      <t xml:space="preserve"> </t>
    </r>
    <r>
      <rPr>
        <b/>
        <sz val="11"/>
        <color rgb="FF000000"/>
        <rFont val="Avenir Next LT Pro"/>
      </rPr>
      <t>For each paddock, please enter the following information:
Paddock Name/Number</t>
    </r>
    <r>
      <rPr>
        <sz val="11"/>
        <color rgb="FF000000"/>
        <rFont val="Avenir Next LT Pro"/>
      </rPr>
      <t xml:space="preserve">: The identifying name or number for the paddock. 
</t>
    </r>
    <r>
      <rPr>
        <b/>
        <sz val="11"/>
        <color rgb="FF000000"/>
        <rFont val="Avenir Next LT Pro"/>
      </rPr>
      <t>Size in Acres:</t>
    </r>
    <r>
      <rPr>
        <sz val="11"/>
        <color rgb="FF000000"/>
        <rFont val="Avenir Next LT Pro"/>
      </rPr>
      <t xml:space="preserve"> The total size of the paddock in acres.
</t>
    </r>
    <r>
      <rPr>
        <b/>
        <sz val="11"/>
        <color rgb="FF000000"/>
        <rFont val="Avenir Next LT Pro"/>
      </rPr>
      <t>Type:</t>
    </r>
    <r>
      <rPr>
        <sz val="11"/>
        <color rgb="FF000000"/>
        <rFont val="Avenir Next LT Pro"/>
      </rPr>
      <t xml:space="preserve"> The type of forage available in that paddock.
</t>
    </r>
    <r>
      <rPr>
        <b/>
        <sz val="11"/>
        <color rgb="FF000000"/>
        <rFont val="Avenir Next LT Pro"/>
      </rPr>
      <t>Date In:</t>
    </r>
    <r>
      <rPr>
        <sz val="11"/>
        <color rgb="FF000000"/>
        <rFont val="Avenir Next LT Pro"/>
      </rPr>
      <t xml:space="preserve"> The date livestock enter the paddock.
</t>
    </r>
    <r>
      <rPr>
        <b/>
        <sz val="11"/>
        <color rgb="FF000000"/>
        <rFont val="Avenir Next LT Pro"/>
      </rPr>
      <t>Date Out</t>
    </r>
    <r>
      <rPr>
        <sz val="11"/>
        <color rgb="FF000000"/>
        <rFont val="Avenir Next LT Pro"/>
      </rPr>
      <t xml:space="preserve">: The date livestock leave the paddock.
</t>
    </r>
    <r>
      <rPr>
        <b/>
        <sz val="11"/>
        <color rgb="FF000000"/>
        <rFont val="Avenir Next LT Pro"/>
      </rPr>
      <t xml:space="preserve">Rest Period: </t>
    </r>
    <r>
      <rPr>
        <sz val="11"/>
        <color rgb="FF000000"/>
        <rFont val="Avenir Next LT Pro"/>
      </rPr>
      <t xml:space="preserve">The number of rest days between grazing periods.
If the paddock will only be grazed once during the year, simply note by entering the number of days between grazings.
</t>
    </r>
    <r>
      <rPr>
        <i/>
        <sz val="11"/>
        <color rgb="FF000000"/>
        <rFont val="Avenir Next LT Pro"/>
      </rPr>
      <t>Note: Graze period (days) will automatically calculate. If an error occurs just enter the number manually.
Note: List your paddocks in the order you plan to graze them-this helps keep your plan clear and easy to follow.</t>
    </r>
  </si>
  <si>
    <t>Location:</t>
  </si>
  <si>
    <t>Year:</t>
  </si>
  <si>
    <t>1st Graze</t>
  </si>
  <si>
    <t>2nd Graze (If Applicable)</t>
  </si>
  <si>
    <t>3rd Graze (If applicable)</t>
  </si>
  <si>
    <t>4th Graze (If applicable)</t>
  </si>
  <si>
    <t>Paddock Name/Number</t>
  </si>
  <si>
    <t>Size in Acres</t>
  </si>
  <si>
    <t>Type</t>
  </si>
  <si>
    <t>Date In</t>
  </si>
  <si>
    <t>Graze period (days)</t>
  </si>
  <si>
    <t>Date Out</t>
  </si>
  <si>
    <t>Rest Period (days)</t>
  </si>
  <si>
    <t>Comments</t>
  </si>
  <si>
    <t>If you have more than 30 paddocks, use grazing areas as 1 paddock.  If one field that is all the same type and production, but has multiple paddocks, use it as one paddock.                                                                                                                                                                                                         If you prefer, the grazing chart can also be used to indicate this movement</t>
  </si>
  <si>
    <r>
      <rPr>
        <b/>
        <sz val="11"/>
        <color rgb="FF000000"/>
        <rFont val="Avenir Next LT Pro"/>
      </rPr>
      <t>Instructions:</t>
    </r>
    <r>
      <rPr>
        <sz val="11"/>
        <color rgb="FF000000"/>
        <rFont val="Avenir Next LT Pro"/>
      </rPr>
      <t xml:space="preserve"> For each paddock, please enter the following information:
</t>
    </r>
    <r>
      <rPr>
        <b/>
        <sz val="11"/>
        <color rgb="FF000000"/>
        <rFont val="Avenir Next LT Pro"/>
      </rPr>
      <t>Paddock Name/Number</t>
    </r>
    <r>
      <rPr>
        <sz val="11"/>
        <color rgb="FF000000"/>
        <rFont val="Avenir Next LT Pro"/>
      </rPr>
      <t xml:space="preserve">: The identifying name or number for the paddock. 
</t>
    </r>
    <r>
      <rPr>
        <b/>
        <sz val="11"/>
        <color rgb="FF000000"/>
        <rFont val="Avenir Next LT Pro"/>
      </rPr>
      <t>Acres</t>
    </r>
    <r>
      <rPr>
        <sz val="11"/>
        <color rgb="FF000000"/>
        <rFont val="Avenir Next LT Pro"/>
      </rPr>
      <t xml:space="preserve">: The total size of the paddock in acres.
Use the squares to indicate when livestock will be in that paddock. Select the days and change the color or make a x in the cells. </t>
    </r>
  </si>
  <si>
    <t>Grazing Chart</t>
  </si>
  <si>
    <t>Project Name:</t>
  </si>
  <si>
    <t>Acres</t>
  </si>
  <si>
    <t>APRIL</t>
  </si>
  <si>
    <t>MAY</t>
  </si>
  <si>
    <t>JUNE</t>
  </si>
  <si>
    <t>JULY</t>
  </si>
  <si>
    <t>AUGUST</t>
  </si>
  <si>
    <t>SEPTEMBER</t>
  </si>
  <si>
    <t>OCTOBER</t>
  </si>
  <si>
    <t>NOVEMBER</t>
  </si>
  <si>
    <t>DECEMBER</t>
  </si>
  <si>
    <t>JANUARY</t>
  </si>
  <si>
    <t xml:space="preserve"> </t>
  </si>
  <si>
    <t>Precipitation</t>
  </si>
  <si>
    <t>Total</t>
  </si>
  <si>
    <t xml:space="preserve">MAP </t>
  </si>
  <si>
    <t>Current Map</t>
  </si>
  <si>
    <t>Proposed Map</t>
  </si>
  <si>
    <t>Please replace these pictures with your own maps</t>
  </si>
  <si>
    <t>Proposed Grazing Plan</t>
  </si>
  <si>
    <t>Here is where you can describe your proposed pasture plan, including animal movement</t>
  </si>
  <si>
    <t xml:space="preserve"> Please include a detailed legend as listed below including ACTUAL and PROPOSED equipment: </t>
  </si>
  <si>
    <t>Eg. Permanent fencing, temporary fencing, watering equipment, water lines</t>
  </si>
  <si>
    <t xml:space="preserve">                  Fencing Cost Calculator</t>
  </si>
  <si>
    <t>Material Costs</t>
  </si>
  <si>
    <t>Item/Descriptions</t>
  </si>
  <si>
    <t>Quantity</t>
  </si>
  <si>
    <t>Cost</t>
  </si>
  <si>
    <r>
      <rPr>
        <b/>
        <sz val="14"/>
        <color rgb="FF000000"/>
        <rFont val="Calibri"/>
      </rPr>
      <t xml:space="preserve">Instructions: </t>
    </r>
    <r>
      <rPr>
        <sz val="14"/>
        <color rgb="FF000000"/>
        <rFont val="Calibri"/>
      </rPr>
      <t xml:space="preserve">For each item, please enter:
</t>
    </r>
    <r>
      <rPr>
        <b/>
        <sz val="14"/>
        <color rgb="FF000000"/>
        <rFont val="Calibri"/>
      </rPr>
      <t>Item Name/Description</t>
    </r>
    <r>
      <rPr>
        <sz val="14"/>
        <color rgb="FF000000"/>
        <rFont val="Calibri"/>
      </rPr>
      <t xml:space="preserve">: Briefly describe the item
</t>
    </r>
    <r>
      <rPr>
        <b/>
        <sz val="14"/>
        <color rgb="FF000000"/>
        <rFont val="Calibri"/>
      </rPr>
      <t>Quantity</t>
    </r>
    <r>
      <rPr>
        <sz val="14"/>
        <color rgb="FF000000"/>
        <rFont val="Calibri"/>
      </rPr>
      <t xml:space="preserve">: the number of items or hours worked
</t>
    </r>
    <r>
      <rPr>
        <b/>
        <sz val="14"/>
        <color rgb="FF000000"/>
        <rFont val="Calibri"/>
      </rPr>
      <t>Cost:</t>
    </r>
    <r>
      <rPr>
        <sz val="14"/>
        <color rgb="FF000000"/>
        <rFont val="Calibri"/>
      </rPr>
      <t xml:space="preserve"> Price per item or per hour.
</t>
    </r>
    <r>
      <rPr>
        <b/>
        <sz val="14"/>
        <color rgb="FF000000"/>
        <rFont val="Calibri"/>
      </rPr>
      <t>Note:</t>
    </r>
    <r>
      <rPr>
        <sz val="14"/>
        <color rgb="FF000000"/>
        <rFont val="Calibri"/>
      </rPr>
      <t xml:space="preserve">  </t>
    </r>
    <r>
      <rPr>
        <i/>
        <sz val="14"/>
        <color rgb="FF000000"/>
        <rFont val="Calibri"/>
      </rPr>
      <t>Column D will automatically calculate the total cost for that line</t>
    </r>
  </si>
  <si>
    <t>Total of Materials</t>
  </si>
  <si>
    <t>Equipment and Installation Costs</t>
  </si>
  <si>
    <t>Total of Installation</t>
  </si>
  <si>
    <t>Grand Total</t>
  </si>
  <si>
    <t xml:space="preserve">                 Optional Fencing Cost Calculator</t>
  </si>
  <si>
    <t>Conversion Calculator</t>
  </si>
  <si>
    <t>Fenceline</t>
  </si>
  <si>
    <t>Distance (m)</t>
  </si>
  <si>
    <t>Distance (F)</t>
  </si>
  <si>
    <t>Total Hectares</t>
  </si>
  <si>
    <t>Total Acres</t>
  </si>
  <si>
    <t>Acres to Hectares</t>
  </si>
  <si>
    <r>
      <rPr>
        <b/>
        <sz val="14"/>
        <color rgb="FF000000"/>
        <rFont val="Calibri"/>
      </rPr>
      <t>Instructions:</t>
    </r>
    <r>
      <rPr>
        <sz val="14"/>
        <color rgb="FF000000"/>
        <rFont val="Calibri"/>
      </rPr>
      <t xml:space="preserve"> You can use the Fence Calculator to estimate the cost of building your fence. 
Enter your amounts in the </t>
    </r>
    <r>
      <rPr>
        <b/>
        <sz val="14"/>
        <color rgb="FF000000"/>
        <rFont val="Calibri"/>
      </rPr>
      <t xml:space="preserve">green cells.
</t>
    </r>
    <r>
      <rPr>
        <sz val="14"/>
        <color rgb="FF000000"/>
        <rFont val="Calibri"/>
      </rPr>
      <t xml:space="preserve">The calculator will automatically total the costs and display them under the </t>
    </r>
    <r>
      <rPr>
        <b/>
        <sz val="14"/>
        <color rgb="FF000000"/>
        <rFont val="Calibri"/>
      </rPr>
      <t>Fencing Cost Summary.</t>
    </r>
  </si>
  <si>
    <t>Fence Type 1 (Rename)</t>
  </si>
  <si>
    <t>Hectares</t>
  </si>
  <si>
    <t>Fence Type 2 (Rename)</t>
  </si>
  <si>
    <t>Feet to Meters</t>
  </si>
  <si>
    <t>Fence Type 3 (Rename)</t>
  </si>
  <si>
    <t>Feet</t>
  </si>
  <si>
    <t>Meters</t>
  </si>
  <si>
    <t>Fencing Cost Summary</t>
  </si>
  <si>
    <t>Energizer and Portable Fence Cost</t>
  </si>
  <si>
    <t>Wire</t>
  </si>
  <si>
    <t>Item</t>
  </si>
  <si>
    <t>Number</t>
  </si>
  <si>
    <t>Posts</t>
  </si>
  <si>
    <t>Materials Subtotal</t>
  </si>
  <si>
    <t>Installation Costs</t>
  </si>
  <si>
    <t>Other</t>
  </si>
  <si>
    <t>Total Length</t>
  </si>
  <si>
    <t>m</t>
  </si>
  <si>
    <t>ft</t>
  </si>
  <si>
    <t>Strands</t>
  </si>
  <si>
    <t>Roll Length (m)</t>
  </si>
  <si>
    <t>Rolls Required</t>
  </si>
  <si>
    <t>$ Roll</t>
  </si>
  <si>
    <t>HT Wire Cost</t>
  </si>
  <si>
    <t>Fence Posts</t>
  </si>
  <si>
    <t>Fence Post Spacing</t>
  </si>
  <si>
    <t>Posts Required</t>
  </si>
  <si>
    <t>$ Post-1</t>
  </si>
  <si>
    <t>Post Cost</t>
  </si>
  <si>
    <t>Insulators</t>
  </si>
  <si>
    <t>Units Post-1</t>
  </si>
  <si>
    <t>Total Units</t>
  </si>
  <si>
    <t>Units Required</t>
  </si>
  <si>
    <t>$ Unit</t>
  </si>
  <si>
    <t>Insulator Cost</t>
  </si>
  <si>
    <t xml:space="preserve">Corner Hardware </t>
  </si>
  <si>
    <t># of Corner Posts</t>
  </si>
  <si>
    <t>Cost of Posts</t>
  </si>
  <si>
    <t>Corner Hardware Total</t>
  </si>
  <si>
    <t>Misc. Costs</t>
  </si>
  <si>
    <t xml:space="preserve">Total </t>
  </si>
  <si>
    <t>Hours</t>
  </si>
  <si>
    <t>Rate</t>
  </si>
  <si>
    <t>Labour</t>
  </si>
  <si>
    <t>Equipment Costs</t>
  </si>
  <si>
    <t>Alley Wire Cost</t>
  </si>
  <si>
    <t>Corner Wire Gear</t>
  </si>
  <si>
    <t>Interior Wire Cost</t>
  </si>
  <si>
    <t>End Posts</t>
  </si>
  <si>
    <t>Water System Plan</t>
  </si>
  <si>
    <t xml:space="preserve">Year: </t>
  </si>
  <si>
    <t>Item/Description</t>
  </si>
  <si>
    <r>
      <rPr>
        <b/>
        <sz val="14"/>
        <color rgb="FF000000"/>
        <rFont val="Calibri"/>
      </rPr>
      <t xml:space="preserve">Instructions: </t>
    </r>
    <r>
      <rPr>
        <sz val="14"/>
        <color rgb="FF000000"/>
        <rFont val="Calibri"/>
      </rPr>
      <t xml:space="preserve">For each item, please enter:
</t>
    </r>
    <r>
      <rPr>
        <b/>
        <sz val="14"/>
        <color rgb="FF000000"/>
        <rFont val="Calibri"/>
      </rPr>
      <t>Item Name/Description</t>
    </r>
    <r>
      <rPr>
        <sz val="14"/>
        <color rgb="FF000000"/>
        <rFont val="Calibri"/>
      </rPr>
      <t xml:space="preserve">: Briefly describe the item
</t>
    </r>
    <r>
      <rPr>
        <b/>
        <sz val="14"/>
        <color rgb="FF000000"/>
        <rFont val="Calibri"/>
      </rPr>
      <t>Quantity</t>
    </r>
    <r>
      <rPr>
        <sz val="14"/>
        <color rgb="FF000000"/>
        <rFont val="Calibri"/>
      </rPr>
      <t xml:space="preserve">: the number of items or hours worked.
</t>
    </r>
    <r>
      <rPr>
        <b/>
        <sz val="14"/>
        <color rgb="FF000000"/>
        <rFont val="Calibri"/>
      </rPr>
      <t>Cost:</t>
    </r>
    <r>
      <rPr>
        <sz val="14"/>
        <color rgb="FF000000"/>
        <rFont val="Calibri"/>
      </rPr>
      <t xml:space="preserve"> Price per item or per hour
</t>
    </r>
    <r>
      <rPr>
        <b/>
        <sz val="14"/>
        <color rgb="FF000000"/>
        <rFont val="Calibri"/>
      </rPr>
      <t>Note:</t>
    </r>
    <r>
      <rPr>
        <sz val="14"/>
        <color rgb="FF000000"/>
        <rFont val="Calibri"/>
      </rPr>
      <t xml:space="preserve">  </t>
    </r>
    <r>
      <rPr>
        <i/>
        <sz val="14"/>
        <color rgb="FF000000"/>
        <rFont val="Calibri"/>
      </rPr>
      <t>Column D will automatically calculate the total cost for that line</t>
    </r>
  </si>
  <si>
    <t>Installation and Equipment Costs</t>
  </si>
  <si>
    <t>Delivery</t>
  </si>
  <si>
    <t>Please help us to understand how and where this requested equipment will be used by providing a brief explanation</t>
  </si>
  <si>
    <t xml:space="preserve">Seeding </t>
  </si>
  <si>
    <t xml:space="preserve">Area seeded (ha/ac): </t>
  </si>
  <si>
    <t>Seed</t>
  </si>
  <si>
    <t># of bags</t>
  </si>
  <si>
    <t>Cost/bag</t>
  </si>
  <si>
    <r>
      <rPr>
        <b/>
        <sz val="14"/>
        <color rgb="FF000000"/>
        <rFont val="Calibri"/>
        <scheme val="minor"/>
      </rPr>
      <t>Instructions:</t>
    </r>
    <r>
      <rPr>
        <sz val="14"/>
        <color rgb="FF000000"/>
        <rFont val="Calibri"/>
        <scheme val="minor"/>
      </rPr>
      <t xml:space="preserve"> For each item, please enter:
</t>
    </r>
    <r>
      <rPr>
        <b/>
        <sz val="14"/>
        <color rgb="FF000000"/>
        <rFont val="Calibri"/>
        <scheme val="minor"/>
      </rPr>
      <t>Seed:</t>
    </r>
    <r>
      <rPr>
        <sz val="14"/>
        <color rgb="FF000000"/>
        <rFont val="Calibri"/>
        <scheme val="minor"/>
      </rPr>
      <t xml:space="preserve"> Briefly describe the item
</t>
    </r>
    <r>
      <rPr>
        <b/>
        <sz val="14"/>
        <color rgb="FF000000"/>
        <rFont val="Calibri"/>
        <scheme val="minor"/>
      </rPr>
      <t># of bags:</t>
    </r>
    <r>
      <rPr>
        <sz val="14"/>
        <color rgb="FF000000"/>
        <rFont val="Calibri"/>
        <scheme val="minor"/>
      </rPr>
      <t xml:space="preserve"> the number of seed bags
</t>
    </r>
    <r>
      <rPr>
        <b/>
        <sz val="14"/>
        <color rgb="FF000000"/>
        <rFont val="Calibri"/>
        <scheme val="minor"/>
      </rPr>
      <t xml:space="preserve">Cost/bag: </t>
    </r>
    <r>
      <rPr>
        <sz val="14"/>
        <color rgb="FF000000"/>
        <rFont val="Calibri"/>
        <scheme val="minor"/>
      </rPr>
      <t xml:space="preserve">Price per bag
</t>
    </r>
    <r>
      <rPr>
        <i/>
        <sz val="14"/>
        <color rgb="FF000000"/>
        <rFont val="Calibri"/>
        <scheme val="minor"/>
      </rPr>
      <t xml:space="preserve">Note:Column E will automatically calculate the total cost of that line.
</t>
    </r>
    <r>
      <rPr>
        <sz val="14"/>
        <color rgb="FF000000"/>
        <rFont val="Calibri"/>
        <scheme val="minor"/>
      </rPr>
      <t xml:space="preserve">
</t>
    </r>
    <r>
      <rPr>
        <b/>
        <sz val="14"/>
        <color rgb="FF000000"/>
        <rFont val="Calibri"/>
        <scheme val="minor"/>
      </rPr>
      <t>Seeding Costs:
Hours:</t>
    </r>
    <r>
      <rPr>
        <sz val="14"/>
        <color rgb="FF000000"/>
        <rFont val="Calibri"/>
        <scheme val="minor"/>
      </rPr>
      <t xml:space="preserve"> estimated amount of hours to seed
</t>
    </r>
    <r>
      <rPr>
        <b/>
        <sz val="14"/>
        <color rgb="FF000000"/>
        <rFont val="Calibri"/>
        <scheme val="minor"/>
      </rPr>
      <t>Cost:</t>
    </r>
    <r>
      <rPr>
        <sz val="14"/>
        <color rgb="FF000000"/>
        <rFont val="Calibri"/>
        <scheme val="minor"/>
      </rPr>
      <t xml:space="preserve"> Price per hour
</t>
    </r>
    <r>
      <rPr>
        <i/>
        <sz val="14"/>
        <color rgb="FF000000"/>
        <rFont val="Calibri"/>
        <scheme val="minor"/>
      </rPr>
      <t xml:space="preserve">Note: Column E will automatically calculate the total cost of that line.
</t>
    </r>
  </si>
  <si>
    <t>Total Seed</t>
  </si>
  <si>
    <t>Seeding Costs</t>
  </si>
  <si>
    <t xml:space="preserve">Cost </t>
  </si>
  <si>
    <t>Total Seeding Costs</t>
  </si>
  <si>
    <r>
      <rPr>
        <sz val="11"/>
        <color rgb="FF000000"/>
        <rFont val="Calibri"/>
      </rPr>
      <t xml:space="preserve">Use the comments section below to describe: 
</t>
    </r>
    <r>
      <rPr>
        <b/>
        <sz val="11"/>
        <color rgb="FF000000"/>
        <rFont val="Calibri"/>
      </rPr>
      <t>-When</t>
    </r>
    <r>
      <rPr>
        <sz val="11"/>
        <color rgb="FF000000"/>
        <rFont val="Calibri"/>
      </rPr>
      <t xml:space="preserve"> the pasture will be seeded 
</t>
    </r>
    <r>
      <rPr>
        <b/>
        <sz val="11"/>
        <color rgb="FF000000"/>
        <rFont val="Calibri"/>
      </rPr>
      <t>-How</t>
    </r>
    <r>
      <rPr>
        <sz val="11"/>
        <color rgb="FF000000"/>
        <rFont val="Calibri"/>
      </rPr>
      <t xml:space="preserve"> the pasture will be seeded
-</t>
    </r>
    <r>
      <rPr>
        <b/>
        <sz val="11"/>
        <color rgb="FF000000"/>
        <rFont val="Calibri"/>
      </rPr>
      <t>seed species</t>
    </r>
    <r>
      <rPr>
        <sz val="11"/>
        <color rgb="FF000000"/>
        <rFont val="Calibri"/>
      </rPr>
      <t xml:space="preserve"> and </t>
    </r>
    <r>
      <rPr>
        <b/>
        <sz val="11"/>
        <color rgb="FF000000"/>
        <rFont val="Calibri"/>
      </rPr>
      <t>%</t>
    </r>
    <r>
      <rPr>
        <sz val="11"/>
        <color rgb="FF000000"/>
        <rFont val="Calibri"/>
      </rPr>
      <t xml:space="preserve"> in blend 
-</t>
    </r>
    <r>
      <rPr>
        <b/>
        <sz val="11"/>
        <color rgb="FF000000"/>
        <rFont val="Calibri"/>
      </rPr>
      <t>seeding</t>
    </r>
    <r>
      <rPr>
        <sz val="11"/>
        <color rgb="FF000000"/>
        <rFont val="Calibri"/>
      </rPr>
      <t xml:space="preserve"> </t>
    </r>
    <r>
      <rPr>
        <b/>
        <sz val="11"/>
        <color rgb="FF000000"/>
        <rFont val="Calibri"/>
      </rPr>
      <t>rate</t>
    </r>
  </si>
  <si>
    <t xml:space="preserve">Comments: </t>
  </si>
  <si>
    <t>Total Project Costs</t>
  </si>
  <si>
    <t>Start Date</t>
  </si>
  <si>
    <t>Completion Date</t>
  </si>
  <si>
    <t>Materials</t>
  </si>
  <si>
    <t>Installation/Seeding Costs</t>
  </si>
  <si>
    <t>Installation/Seeding Costs Included (y or n)</t>
  </si>
  <si>
    <t>%</t>
  </si>
  <si>
    <t>Program Share</t>
  </si>
  <si>
    <t>Producer Share</t>
  </si>
  <si>
    <t>Mentorship</t>
  </si>
  <si>
    <t>Fencing</t>
  </si>
  <si>
    <t>y</t>
  </si>
  <si>
    <t>Water Systems</t>
  </si>
  <si>
    <t>Seeding</t>
  </si>
  <si>
    <t>Total per Hectare</t>
  </si>
  <si>
    <t xml:space="preserve">The following tabs are optional work sheets. They can be worked through at your own pace or with a mentor. </t>
  </si>
  <si>
    <t>Stocking Rate</t>
  </si>
  <si>
    <r>
      <rPr>
        <sz val="11"/>
        <color rgb="FF000000"/>
        <rFont val="Calibri"/>
      </rPr>
      <t xml:space="preserve">The </t>
    </r>
    <r>
      <rPr>
        <b/>
        <sz val="11"/>
        <color rgb="FF000000"/>
        <rFont val="Calibri"/>
      </rPr>
      <t>Beef Cattle Research Council</t>
    </r>
    <r>
      <rPr>
        <sz val="11"/>
        <color rgb="FF000000"/>
        <rFont val="Calibri"/>
      </rPr>
      <t xml:space="preserve"> (BCRC) offers excellent </t>
    </r>
    <r>
      <rPr>
        <b/>
        <sz val="11"/>
        <color rgb="FF000000"/>
        <rFont val="Calibri"/>
      </rPr>
      <t xml:space="preserve">carrying capacity calcuators </t>
    </r>
    <r>
      <rPr>
        <sz val="11"/>
        <color rgb="FF000000"/>
        <rFont val="Calibri"/>
      </rPr>
      <t>that can be customized for your specific region and conditions. Please refer to the link below for more information.</t>
    </r>
  </si>
  <si>
    <t>BCRC Carrying Capacity Calculator</t>
  </si>
  <si>
    <t xml:space="preserve">Estimated Carrying Capacity (AD) </t>
  </si>
  <si>
    <t>Days of Grazing total in growing season</t>
  </si>
  <si>
    <t>Days of Grazing total in dormant season</t>
  </si>
  <si>
    <t>Animal Days Calculation</t>
  </si>
  <si>
    <t>Use whichever calculations you need.  (ADA, AUD, SDA)</t>
  </si>
  <si>
    <t># of Head</t>
  </si>
  <si>
    <t>Animal Days Value (ADV)</t>
  </si>
  <si>
    <t>Animal Days Total (ADT)</t>
  </si>
  <si>
    <t>Total AD Required for the Grazing Season</t>
  </si>
  <si>
    <t>Days =</t>
  </si>
  <si>
    <r>
      <t>Surplus/</t>
    </r>
    <r>
      <rPr>
        <b/>
        <sz val="11"/>
        <color rgb="FFFF0000"/>
        <rFont val="Calibri"/>
        <family val="2"/>
        <scheme val="minor"/>
      </rPr>
      <t>Deficit</t>
    </r>
  </si>
  <si>
    <t>Animal Days Value (Approximate- Adjust for animal size and condition)</t>
  </si>
  <si>
    <t>Based on a Dry Cow = 1200 lbs</t>
  </si>
  <si>
    <t>Yearling (500+)=0.75AD</t>
  </si>
  <si>
    <t>Cow/Calf (Calf=100-200lbs)=1.75 AD</t>
  </si>
  <si>
    <t>Dry Cow =</t>
  </si>
  <si>
    <t>1.5 AD</t>
  </si>
  <si>
    <t>Yearling (700+)=1 AD</t>
  </si>
  <si>
    <t>Cow/Calf (Calf=300-400lbs)=2 AD</t>
  </si>
  <si>
    <t>Bull (Breeding)=</t>
  </si>
  <si>
    <t>2 AD</t>
  </si>
  <si>
    <t>Yearling (900+)=1.25AD</t>
  </si>
  <si>
    <t>Cow/Calf (Calf=400-500lbs)=2.25 AD</t>
  </si>
  <si>
    <t>Bull (Not Breeding)=</t>
  </si>
  <si>
    <t>2.5 AD</t>
  </si>
  <si>
    <t>Ewe/Nanny = 0.2AD</t>
  </si>
  <si>
    <t>120 Lbs</t>
  </si>
  <si>
    <t>Horse = 1.5 AD</t>
  </si>
  <si>
    <t>1000 lbs</t>
  </si>
  <si>
    <t>Lamb/Kid = 0.1</t>
  </si>
  <si>
    <t>60 lbs</t>
  </si>
  <si>
    <t>Pony/Donkey = 1AD</t>
  </si>
  <si>
    <t>750 lbs</t>
  </si>
  <si>
    <t>Pasture Production</t>
  </si>
  <si>
    <t>Paddock Ratings (1  = Excellent    2 = Good   3 =  Average    4 = Poor   5 = Very Poor)</t>
  </si>
  <si>
    <t xml:space="preserve">Production </t>
  </si>
  <si>
    <t xml:space="preserve">Ground Cover </t>
  </si>
  <si>
    <t>Poly Culture</t>
  </si>
  <si>
    <t>Undesirables</t>
  </si>
  <si>
    <t>Yield Calculations</t>
  </si>
  <si>
    <t>ADA Rating</t>
  </si>
  <si>
    <t>Paddock Rating</t>
  </si>
  <si>
    <t>Min/Max Guide</t>
  </si>
  <si>
    <t>Paddock rating avg</t>
  </si>
  <si>
    <r>
      <rPr>
        <b/>
        <sz val="9"/>
        <color rgb="FF000000"/>
        <rFont val="Arial"/>
      </rPr>
      <t>ADA Rating</t>
    </r>
    <r>
      <rPr>
        <sz val="9"/>
        <color rgb="FF000000"/>
        <rFont val="Arial"/>
      </rPr>
      <t>: Rate your paddocks from 1 til 10. 10 being the highest. Your best paddock should be 10.</t>
    </r>
  </si>
  <si>
    <t>Formulas</t>
  </si>
  <si>
    <t>Paddock rating avg:</t>
  </si>
  <si>
    <t>=Sum of paddock rating divided by number of paddocks</t>
  </si>
  <si>
    <t>Min guide:</t>
  </si>
  <si>
    <t>=paddock rating/paddock rating avg * 3</t>
  </si>
  <si>
    <t>Max guide</t>
  </si>
  <si>
    <t>=paddock rating/paddock rating avg * 5</t>
  </si>
  <si>
    <t>Adapted from Holistic Management Canada's Grazing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</si>
</sst>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Red]\-&quot;$&quot;#,##0.00"/>
    <numFmt numFmtId="165" formatCode="_-&quot;$&quot;* #,##0.00_-;\-&quot;$&quot;* #,##0.00_-;_-&quot;$&quot;* &quot;-&quot;??_-;_-@_-"/>
    <numFmt numFmtId="166" formatCode="&quot;$&quot;#,##0.00"/>
    <numFmt numFmtId="167" formatCode="0_ ;[Red]\-0\ "/>
    <numFmt numFmtId="168" formatCode="0.0"/>
    <numFmt numFmtId="169" formatCode="[$-F800]dddd\,\ mmmm\ dd\,\ yyyy"/>
  </numFmts>
  <fonts count="89">
    <font>
      <sz val="11"/>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b/>
      <sz val="26"/>
      <color theme="1"/>
      <name val="Calibri"/>
      <family val="2"/>
      <scheme val="minor"/>
    </font>
    <font>
      <b/>
      <sz val="22"/>
      <color theme="1"/>
      <name val="Calibri"/>
      <family val="2"/>
      <scheme val="minor"/>
    </font>
    <font>
      <sz val="5"/>
      <name val="Courier New"/>
      <family val="3"/>
    </font>
    <font>
      <sz val="12"/>
      <name val="Calibri"/>
      <family val="2"/>
      <scheme val="minor"/>
    </font>
    <font>
      <sz val="10"/>
      <name val="Calibri"/>
      <family val="2"/>
      <scheme val="minor"/>
    </font>
    <font>
      <b/>
      <sz val="12"/>
      <name val="Calibri"/>
      <family val="2"/>
      <scheme val="minor"/>
    </font>
    <font>
      <sz val="9"/>
      <name val="Calibri"/>
      <family val="2"/>
      <scheme val="minor"/>
    </font>
    <font>
      <b/>
      <sz val="8"/>
      <name val="Calibri"/>
      <family val="2"/>
      <scheme val="minor"/>
    </font>
    <font>
      <sz val="5"/>
      <name val="Calibri"/>
      <family val="2"/>
      <scheme val="minor"/>
    </font>
    <font>
      <b/>
      <sz val="7"/>
      <name val="Calibri"/>
      <family val="2"/>
      <scheme val="minor"/>
    </font>
    <font>
      <b/>
      <sz val="10"/>
      <name val="Calibri"/>
      <family val="2"/>
      <scheme val="minor"/>
    </font>
    <font>
      <b/>
      <sz val="11"/>
      <color rgb="FFFF0000"/>
      <name val="Calibri"/>
      <family val="2"/>
      <scheme val="minor"/>
    </font>
    <font>
      <b/>
      <sz val="28"/>
      <color theme="1"/>
      <name val="Calibri"/>
      <family val="2"/>
      <scheme val="minor"/>
    </font>
    <font>
      <sz val="16"/>
      <color theme="1"/>
      <name val="Calibri"/>
      <family val="2"/>
      <scheme val="minor"/>
    </font>
    <font>
      <sz val="11"/>
      <color rgb="FFFF0000"/>
      <name val="Calibri"/>
      <family val="2"/>
      <scheme val="minor"/>
    </font>
    <font>
      <sz val="14"/>
      <color theme="1"/>
      <name val="Calibri"/>
      <family val="2"/>
      <scheme val="minor"/>
    </font>
    <font>
      <b/>
      <sz val="18"/>
      <color rgb="FFFF0000"/>
      <name val="Calibri"/>
      <family val="2"/>
      <scheme val="minor"/>
    </font>
    <font>
      <b/>
      <sz val="14"/>
      <color rgb="FFFF0000"/>
      <name val="Calibri"/>
      <family val="2"/>
      <scheme val="minor"/>
    </font>
    <font>
      <b/>
      <sz val="18"/>
      <color theme="1"/>
      <name val="Calibri"/>
      <family val="2"/>
      <scheme val="minor"/>
    </font>
    <font>
      <sz val="11"/>
      <color theme="0"/>
      <name val="Calibri"/>
      <family val="2"/>
      <scheme val="minor"/>
    </font>
    <font>
      <sz val="12"/>
      <color theme="1"/>
      <name val="Calibri"/>
      <family val="2"/>
      <scheme val="minor"/>
    </font>
    <font>
      <b/>
      <sz val="12"/>
      <color rgb="FFFF0000"/>
      <name val="Calibri"/>
      <family val="2"/>
      <scheme val="minor"/>
    </font>
    <font>
      <sz val="11"/>
      <color theme="1"/>
      <name val="Calibri"/>
      <family val="2"/>
    </font>
    <font>
      <b/>
      <sz val="9"/>
      <color indexed="8"/>
      <name val="Arial"/>
      <family val="2"/>
    </font>
    <font>
      <sz val="8"/>
      <color theme="1"/>
      <name val="Arial"/>
      <family val="2"/>
    </font>
    <font>
      <b/>
      <sz val="8"/>
      <color theme="1"/>
      <name val="Arial"/>
      <family val="2"/>
    </font>
    <font>
      <sz val="8"/>
      <color theme="0"/>
      <name val="Arial"/>
      <family val="2"/>
    </font>
    <font>
      <b/>
      <sz val="8"/>
      <color indexed="8"/>
      <name val="Arial"/>
      <family val="2"/>
    </font>
    <font>
      <sz val="8"/>
      <color indexed="8"/>
      <name val="Arial"/>
      <family val="2"/>
    </font>
    <font>
      <sz val="8"/>
      <color rgb="FFFF0000"/>
      <name val="Arial"/>
      <family val="2"/>
    </font>
    <font>
      <sz val="20"/>
      <color theme="1"/>
      <name val="Arial"/>
      <family val="2"/>
    </font>
    <font>
      <b/>
      <sz val="20"/>
      <name val="Arial"/>
      <family val="2"/>
    </font>
    <font>
      <b/>
      <sz val="20"/>
      <color theme="0"/>
      <name val="Arial"/>
      <family val="2"/>
    </font>
    <font>
      <b/>
      <sz val="20"/>
      <color indexed="8"/>
      <name val="Arial"/>
      <family val="2"/>
    </font>
    <font>
      <b/>
      <sz val="26"/>
      <color theme="1"/>
      <name val="Calibri"/>
      <family val="2"/>
    </font>
    <font>
      <b/>
      <sz val="28"/>
      <color theme="1"/>
      <name val="Calibri"/>
      <family val="2"/>
    </font>
    <font>
      <u/>
      <sz val="11"/>
      <color theme="10"/>
      <name val="Calibri"/>
      <family val="2"/>
      <scheme val="minor"/>
    </font>
    <font>
      <sz val="6"/>
      <color indexed="8"/>
      <name val="Arial"/>
      <family val="2"/>
    </font>
    <font>
      <sz val="6"/>
      <color theme="1"/>
      <name val="Arial"/>
      <family val="2"/>
    </font>
    <font>
      <b/>
      <sz val="12"/>
      <color theme="0"/>
      <name val="Calibri"/>
      <family val="2"/>
      <scheme val="minor"/>
    </font>
    <font>
      <u/>
      <sz val="12"/>
      <color theme="10"/>
      <name val="Calibri"/>
      <family val="2"/>
      <scheme val="minor"/>
    </font>
    <font>
      <sz val="11"/>
      <name val="Calibri"/>
      <family val="2"/>
      <scheme val="minor"/>
    </font>
    <font>
      <b/>
      <sz val="6"/>
      <color theme="1"/>
      <name val="Arial"/>
      <family val="2"/>
    </font>
    <font>
      <i/>
      <sz val="9"/>
      <color theme="1"/>
      <name val="Arial"/>
      <family val="2"/>
    </font>
    <font>
      <b/>
      <sz val="14"/>
      <name val="Calibri"/>
      <family val="2"/>
      <scheme val="minor"/>
    </font>
    <font>
      <b/>
      <sz val="14"/>
      <color theme="1"/>
      <name val="Arial"/>
      <family val="2"/>
    </font>
    <font>
      <b/>
      <sz val="14"/>
      <color indexed="8"/>
      <name val="Arial"/>
      <family val="2"/>
    </font>
    <font>
      <sz val="7"/>
      <name val="Calibri"/>
      <family val="2"/>
      <scheme val="minor"/>
    </font>
    <font>
      <b/>
      <sz val="48"/>
      <name val="Avenir Next LT Pro"/>
    </font>
    <font>
      <b/>
      <sz val="28"/>
      <color theme="1"/>
      <name val="Avenir Next LT Pro"/>
    </font>
    <font>
      <sz val="11"/>
      <color theme="1"/>
      <name val="Avenir Next LT Pro"/>
    </font>
    <font>
      <b/>
      <sz val="16"/>
      <color theme="1"/>
      <name val="Avenir Next LT Pro"/>
    </font>
    <font>
      <b/>
      <sz val="11"/>
      <color theme="1"/>
      <name val="Avenir Next LT Pro"/>
    </font>
    <font>
      <b/>
      <sz val="28"/>
      <name val="Avenir Next LT Pro"/>
    </font>
    <font>
      <b/>
      <sz val="48"/>
      <color theme="1"/>
      <name val="Avenir Next LT Pro"/>
    </font>
    <font>
      <b/>
      <sz val="36"/>
      <color theme="1"/>
      <name val="Avenir Next LT Pro"/>
    </font>
    <font>
      <b/>
      <sz val="22"/>
      <color theme="1"/>
      <name val="Avenir Next LT Pro"/>
    </font>
    <font>
      <b/>
      <sz val="11"/>
      <color rgb="FF000000"/>
      <name val="Calibri"/>
    </font>
    <font>
      <sz val="11"/>
      <color rgb="FF000000"/>
      <name val="Calibri"/>
    </font>
    <font>
      <b/>
      <sz val="11"/>
      <color rgb="FF000000"/>
      <name val="Calibri"/>
      <charset val="1"/>
    </font>
    <font>
      <sz val="11"/>
      <color rgb="FF000000"/>
      <name val="Calibri"/>
      <charset val="1"/>
    </font>
    <font>
      <b/>
      <sz val="26"/>
      <color theme="1"/>
      <name val="Avenir Next LT Pro"/>
    </font>
    <font>
      <b/>
      <sz val="16"/>
      <color rgb="FFFF0000"/>
      <name val="Calibri"/>
      <family val="2"/>
      <scheme val="minor"/>
    </font>
    <font>
      <b/>
      <sz val="14"/>
      <color rgb="FF000000"/>
      <name val="Calibri"/>
      <family val="2"/>
      <scheme val="minor"/>
    </font>
    <font>
      <b/>
      <sz val="10"/>
      <color theme="1"/>
      <name val="Arial"/>
      <family val="2"/>
    </font>
    <font>
      <b/>
      <sz val="9"/>
      <color rgb="FF000000"/>
      <name val="Arial"/>
    </font>
    <font>
      <sz val="9"/>
      <color rgb="FF000000"/>
      <name val="Arial"/>
    </font>
    <font>
      <b/>
      <sz val="14"/>
      <color rgb="FF000000"/>
      <name val="Calibri"/>
      <scheme val="minor"/>
    </font>
    <font>
      <sz val="14"/>
      <color rgb="FF000000"/>
      <name val="Calibri"/>
      <scheme val="minor"/>
    </font>
    <font>
      <i/>
      <sz val="14"/>
      <color rgb="FF000000"/>
      <name val="Calibri"/>
      <scheme val="minor"/>
    </font>
    <font>
      <b/>
      <sz val="14"/>
      <color rgb="FF000000"/>
      <name val="Calibri"/>
    </font>
    <font>
      <sz val="14"/>
      <color rgb="FF000000"/>
      <name val="Calibri"/>
    </font>
    <font>
      <i/>
      <sz val="14"/>
      <color rgb="FF000000"/>
      <name val="Calibri"/>
    </font>
    <font>
      <sz val="11"/>
      <color rgb="FF242424"/>
      <name val="Aptos Narrow"/>
      <charset val="1"/>
    </font>
    <font>
      <b/>
      <sz val="14"/>
      <name val="Calibri"/>
      <family val="2"/>
    </font>
    <font>
      <b/>
      <sz val="20"/>
      <color rgb="FF000000"/>
      <name val="Calibri"/>
      <family val="2"/>
    </font>
    <font>
      <sz val="11"/>
      <color rgb="FF000000"/>
      <name val="Avenir Next LT Pro"/>
    </font>
    <font>
      <b/>
      <sz val="11"/>
      <color rgb="FF000000"/>
      <name val="Avenir Next LT Pro"/>
    </font>
    <font>
      <i/>
      <sz val="11"/>
      <color rgb="FF000000"/>
      <name val="Avenir Next LT Pro"/>
    </font>
    <font>
      <sz val="11"/>
      <color rgb="FF000000"/>
      <name val="Calibri"/>
      <scheme val="minor"/>
    </font>
    <font>
      <i/>
      <sz val="11"/>
      <color rgb="FF000000"/>
      <name val="Calibri"/>
      <scheme val="minor"/>
    </font>
    <font>
      <i/>
      <sz val="11"/>
      <color rgb="FF000000"/>
      <name val="Calibri"/>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249977111117893"/>
        <bgColor indexed="64"/>
      </patternFill>
    </fill>
  </fills>
  <borders count="229">
    <border>
      <left/>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top style="thin">
        <color auto="1"/>
      </top>
      <bottom/>
      <diagonal/>
    </border>
    <border>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ck">
        <color auto="1"/>
      </top>
      <bottom style="thick">
        <color indexed="64"/>
      </bottom>
      <diagonal/>
    </border>
    <border>
      <left/>
      <right/>
      <top style="thick">
        <color auto="1"/>
      </top>
      <bottom style="thick">
        <color auto="1"/>
      </bottom>
      <diagonal/>
    </border>
    <border>
      <left/>
      <right style="thick">
        <color auto="1"/>
      </right>
      <top style="thick">
        <color auto="1"/>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right style="thin">
        <color auto="1"/>
      </right>
      <top style="thick">
        <color indexed="64"/>
      </top>
      <bottom style="thick">
        <color auto="1"/>
      </bottom>
      <diagonal/>
    </border>
    <border>
      <left style="thin">
        <color auto="1"/>
      </left>
      <right style="thick">
        <color auto="1"/>
      </right>
      <top style="thick">
        <color indexed="64"/>
      </top>
      <bottom style="thick">
        <color auto="1"/>
      </bottom>
      <diagonal/>
    </border>
    <border>
      <left style="thick">
        <color auto="1"/>
      </left>
      <right style="thick">
        <color auto="1"/>
      </right>
      <top style="thick">
        <color auto="1"/>
      </top>
      <bottom/>
      <diagonal/>
    </border>
    <border>
      <left style="thick">
        <color indexed="64"/>
      </left>
      <right style="thick">
        <color indexed="64"/>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style="thick">
        <color auto="1"/>
      </right>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
      <left style="thick">
        <color indexed="64"/>
      </left>
      <right style="thick">
        <color indexed="64"/>
      </right>
      <top/>
      <bottom style="thin">
        <color indexed="64"/>
      </bottom>
      <diagonal/>
    </border>
    <border>
      <left style="thin">
        <color auto="1"/>
      </left>
      <right style="thin">
        <color auto="1"/>
      </right>
      <top style="thick">
        <color indexed="64"/>
      </top>
      <bottom style="thick">
        <color indexed="64"/>
      </bottom>
      <diagonal/>
    </border>
    <border>
      <left/>
      <right style="thin">
        <color auto="1"/>
      </right>
      <top/>
      <bottom style="thin">
        <color auto="1"/>
      </bottom>
      <diagonal/>
    </border>
    <border>
      <left/>
      <right/>
      <top/>
      <bottom style="thin">
        <color auto="1"/>
      </bottom>
      <diagonal/>
    </border>
    <border>
      <left/>
      <right style="thin">
        <color auto="1"/>
      </right>
      <top style="thick">
        <color auto="1"/>
      </top>
      <bottom style="thin">
        <color auto="1"/>
      </bottom>
      <diagonal/>
    </border>
    <border>
      <left style="thick">
        <color auto="1"/>
      </left>
      <right/>
      <top/>
      <bottom/>
      <diagonal/>
    </border>
    <border>
      <left/>
      <right style="thin">
        <color auto="1"/>
      </right>
      <top style="thick">
        <color auto="1"/>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23"/>
      </right>
      <top/>
      <bottom/>
      <diagonal/>
    </border>
    <border>
      <left style="hair">
        <color indexed="23"/>
      </left>
      <right style="hair">
        <color indexed="23"/>
      </right>
      <top/>
      <bottom style="hair">
        <color indexed="23"/>
      </bottom>
      <diagonal/>
    </border>
    <border>
      <left/>
      <right style="hair">
        <color indexed="23"/>
      </right>
      <top/>
      <bottom style="hair">
        <color indexed="23"/>
      </bottom>
      <diagonal/>
    </border>
    <border>
      <left/>
      <right/>
      <top/>
      <bottom style="hair">
        <color indexed="23"/>
      </bottom>
      <diagonal/>
    </border>
    <border>
      <left style="hair">
        <color indexed="23"/>
      </left>
      <right style="thin">
        <color indexed="64"/>
      </right>
      <top/>
      <bottom style="hair">
        <color indexed="23"/>
      </bottom>
      <diagonal/>
    </border>
    <border>
      <left/>
      <right style="thin">
        <color indexed="64"/>
      </right>
      <top/>
      <bottom style="hair">
        <color indexed="23"/>
      </bottom>
      <diagonal/>
    </border>
    <border>
      <left style="thin">
        <color indexed="64"/>
      </left>
      <right style="hair">
        <color indexed="23"/>
      </right>
      <top/>
      <bottom style="hair">
        <color indexed="23"/>
      </bottom>
      <diagonal/>
    </border>
    <border>
      <left style="hair">
        <color indexed="23"/>
      </left>
      <right style="hair">
        <color indexed="23"/>
      </right>
      <top/>
      <bottom/>
      <diagonal/>
    </border>
    <border>
      <left style="hair">
        <color indexed="23"/>
      </left>
      <right style="thin">
        <color indexed="64"/>
      </right>
      <top/>
      <bottom/>
      <diagonal/>
    </border>
    <border>
      <left style="hair">
        <color indexed="64"/>
      </left>
      <right style="thin">
        <color indexed="64"/>
      </right>
      <top style="thin">
        <color indexed="64"/>
      </top>
      <bottom style="hair">
        <color indexed="23"/>
      </bottom>
      <diagonal/>
    </border>
    <border>
      <left style="hair">
        <color indexed="23"/>
      </left>
      <right/>
      <top/>
      <bottom style="hair">
        <color indexed="23"/>
      </bottom>
      <diagonal/>
    </border>
    <border>
      <left style="hair">
        <color indexed="64"/>
      </left>
      <right style="thin">
        <color indexed="64"/>
      </right>
      <top/>
      <bottom style="hair">
        <color indexed="23"/>
      </bottom>
      <diagonal/>
    </border>
    <border>
      <left style="thin">
        <color indexed="64"/>
      </left>
      <right style="hair">
        <color indexed="23"/>
      </right>
      <top style="hair">
        <color indexed="23"/>
      </top>
      <bottom style="hair">
        <color indexed="23"/>
      </bottom>
      <diagonal/>
    </border>
    <border>
      <left/>
      <right style="hair">
        <color indexed="23"/>
      </right>
      <top style="hair">
        <color indexed="23"/>
      </top>
      <bottom style="hair">
        <color indexed="23"/>
      </bottom>
      <diagonal/>
    </border>
    <border>
      <left/>
      <right/>
      <top style="hair">
        <color indexed="23"/>
      </top>
      <bottom style="hair">
        <color indexed="23"/>
      </bottom>
      <diagonal/>
    </border>
    <border>
      <left style="hair">
        <color indexed="23"/>
      </left>
      <right style="thin">
        <color indexed="64"/>
      </right>
      <top style="hair">
        <color indexed="23"/>
      </top>
      <bottom style="hair">
        <color indexed="23"/>
      </bottom>
      <diagonal/>
    </border>
    <border>
      <left style="hair">
        <color indexed="23"/>
      </left>
      <right style="hair">
        <color indexed="23"/>
      </right>
      <top style="hair">
        <color indexed="23"/>
      </top>
      <bottom style="hair">
        <color indexed="23"/>
      </bottom>
      <diagonal/>
    </border>
    <border>
      <left/>
      <right style="thin">
        <color indexed="64"/>
      </right>
      <top style="hair">
        <color indexed="23"/>
      </top>
      <bottom style="hair">
        <color indexed="23"/>
      </bottom>
      <diagonal/>
    </border>
    <border>
      <left style="hair">
        <color indexed="64"/>
      </left>
      <right style="thin">
        <color indexed="64"/>
      </right>
      <top style="hair">
        <color indexed="23"/>
      </top>
      <bottom style="hair">
        <color indexed="23"/>
      </bottom>
      <diagonal/>
    </border>
    <border>
      <left style="hair">
        <color indexed="23"/>
      </left>
      <right/>
      <top style="hair">
        <color indexed="23"/>
      </top>
      <bottom style="hair">
        <color indexed="23"/>
      </bottom>
      <diagonal/>
    </border>
    <border>
      <left style="thin">
        <color indexed="64"/>
      </left>
      <right style="hair">
        <color indexed="23"/>
      </right>
      <top style="hair">
        <color indexed="23"/>
      </top>
      <bottom/>
      <diagonal/>
    </border>
    <border>
      <left/>
      <right style="hair">
        <color indexed="23"/>
      </right>
      <top style="hair">
        <color indexed="23"/>
      </top>
      <bottom/>
      <diagonal/>
    </border>
    <border>
      <left/>
      <right/>
      <top style="hair">
        <color indexed="23"/>
      </top>
      <bottom/>
      <diagonal/>
    </border>
    <border>
      <left style="hair">
        <color indexed="23"/>
      </left>
      <right style="thin">
        <color indexed="64"/>
      </right>
      <top style="hair">
        <color indexed="23"/>
      </top>
      <bottom/>
      <diagonal/>
    </border>
    <border>
      <left style="hair">
        <color indexed="23"/>
      </left>
      <right style="hair">
        <color indexed="23"/>
      </right>
      <top style="hair">
        <color indexed="23"/>
      </top>
      <bottom/>
      <diagonal/>
    </border>
    <border>
      <left/>
      <right style="thin">
        <color indexed="64"/>
      </right>
      <top style="hair">
        <color indexed="23"/>
      </top>
      <bottom/>
      <diagonal/>
    </border>
    <border>
      <left style="hair">
        <color indexed="64"/>
      </left>
      <right style="thin">
        <color indexed="64"/>
      </right>
      <top style="hair">
        <color indexed="23"/>
      </top>
      <bottom/>
      <diagonal/>
    </border>
    <border>
      <left style="hair">
        <color indexed="23"/>
      </left>
      <right/>
      <top style="hair">
        <color indexed="23"/>
      </top>
      <bottom/>
      <diagonal/>
    </border>
    <border>
      <left style="thin">
        <color indexed="64"/>
      </left>
      <right style="hair">
        <color indexed="23"/>
      </right>
      <top style="thin">
        <color indexed="64"/>
      </top>
      <bottom style="hair">
        <color indexed="23"/>
      </bottom>
      <diagonal/>
    </border>
    <border>
      <left style="hair">
        <color indexed="23"/>
      </left>
      <right style="hair">
        <color indexed="23"/>
      </right>
      <top style="thin">
        <color indexed="64"/>
      </top>
      <bottom style="hair">
        <color indexed="23"/>
      </bottom>
      <diagonal/>
    </border>
    <border>
      <left/>
      <right style="hair">
        <color indexed="23"/>
      </right>
      <top style="thin">
        <color indexed="64"/>
      </top>
      <bottom style="hair">
        <color indexed="23"/>
      </bottom>
      <diagonal/>
    </border>
    <border>
      <left/>
      <right/>
      <top style="thin">
        <color indexed="64"/>
      </top>
      <bottom style="hair">
        <color indexed="23"/>
      </bottom>
      <diagonal/>
    </border>
    <border>
      <left style="hair">
        <color indexed="23"/>
      </left>
      <right style="thin">
        <color indexed="64"/>
      </right>
      <top style="thin">
        <color indexed="64"/>
      </top>
      <bottom style="hair">
        <color indexed="23"/>
      </bottom>
      <diagonal/>
    </border>
    <border>
      <left/>
      <right style="thin">
        <color indexed="64"/>
      </right>
      <top style="thin">
        <color indexed="64"/>
      </top>
      <bottom style="hair">
        <color indexed="23"/>
      </bottom>
      <diagonal/>
    </border>
    <border>
      <left style="hair">
        <color indexed="23"/>
      </left>
      <right/>
      <top style="thin">
        <color indexed="64"/>
      </top>
      <bottom style="hair">
        <color indexed="23"/>
      </bottom>
      <diagonal/>
    </border>
    <border>
      <left style="hair">
        <color indexed="23"/>
      </left>
      <right style="hair">
        <color indexed="23"/>
      </right>
      <top style="hair">
        <color indexed="23"/>
      </top>
      <bottom style="thin">
        <color indexed="64"/>
      </bottom>
      <diagonal/>
    </border>
    <border>
      <left/>
      <right style="hair">
        <color indexed="23"/>
      </right>
      <top style="hair">
        <color indexed="23"/>
      </top>
      <bottom style="thin">
        <color indexed="64"/>
      </bottom>
      <diagonal/>
    </border>
    <border>
      <left/>
      <right/>
      <top style="hair">
        <color indexed="23"/>
      </top>
      <bottom style="thin">
        <color indexed="64"/>
      </bottom>
      <diagonal/>
    </border>
    <border>
      <left style="hair">
        <color indexed="23"/>
      </left>
      <right style="thin">
        <color indexed="64"/>
      </right>
      <top style="hair">
        <color indexed="23"/>
      </top>
      <bottom style="thin">
        <color indexed="64"/>
      </bottom>
      <diagonal/>
    </border>
    <border>
      <left/>
      <right style="thin">
        <color indexed="64"/>
      </right>
      <top style="hair">
        <color indexed="23"/>
      </top>
      <bottom style="thin">
        <color indexed="64"/>
      </bottom>
      <diagonal/>
    </border>
    <border>
      <left style="thin">
        <color indexed="64"/>
      </left>
      <right style="hair">
        <color indexed="23"/>
      </right>
      <top style="hair">
        <color indexed="23"/>
      </top>
      <bottom style="thin">
        <color indexed="64"/>
      </bottom>
      <diagonal/>
    </border>
    <border>
      <left style="hair">
        <color indexed="23"/>
      </left>
      <right style="hair">
        <color indexed="23"/>
      </right>
      <top/>
      <bottom style="thin">
        <color indexed="64"/>
      </bottom>
      <diagonal/>
    </border>
    <border>
      <left style="hair">
        <color indexed="23"/>
      </left>
      <right style="thin">
        <color indexed="64"/>
      </right>
      <top/>
      <bottom style="thin">
        <color indexed="64"/>
      </bottom>
      <diagonal/>
    </border>
    <border>
      <left style="hair">
        <color indexed="64"/>
      </left>
      <right style="thin">
        <color indexed="64"/>
      </right>
      <top style="hair">
        <color indexed="23"/>
      </top>
      <bottom style="thin">
        <color indexed="64"/>
      </bottom>
      <diagonal/>
    </border>
    <border>
      <left style="hair">
        <color indexed="23"/>
      </left>
      <right/>
      <top style="hair">
        <color indexed="23"/>
      </top>
      <bottom style="thin">
        <color indexed="64"/>
      </bottom>
      <diagonal/>
    </border>
    <border>
      <left style="thin">
        <color auto="1"/>
      </left>
      <right/>
      <top style="thick">
        <color auto="1"/>
      </top>
      <bottom style="thin">
        <color auto="1"/>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thick">
        <color indexed="64"/>
      </bottom>
      <diagonal/>
    </border>
    <border>
      <left/>
      <right style="medium">
        <color rgb="FF000000"/>
      </right>
      <top style="medium">
        <color rgb="FF000000"/>
      </top>
      <bottom style="thick">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ck">
        <color rgb="FF000000"/>
      </bottom>
      <diagonal/>
    </border>
    <border>
      <left style="thin">
        <color auto="1"/>
      </left>
      <right/>
      <top style="thick">
        <color auto="1"/>
      </top>
      <bottom/>
      <diagonal/>
    </border>
    <border>
      <left/>
      <right style="thick">
        <color rgb="FF000000"/>
      </right>
      <top/>
      <bottom/>
      <diagonal/>
    </border>
    <border>
      <left style="thin">
        <color rgb="FFFF0000"/>
      </left>
      <right style="thin">
        <color rgb="FFFF0000"/>
      </right>
      <top style="thin">
        <color rgb="FFFF0000"/>
      </top>
      <bottom style="thin">
        <color rgb="FFFF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right style="thin">
        <color auto="1"/>
      </right>
      <top/>
      <bottom style="thick">
        <color auto="1"/>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n">
        <color rgb="FF000000"/>
      </right>
      <top style="thin">
        <color rgb="FF000000"/>
      </top>
      <bottom style="medium">
        <color rgb="FF000000"/>
      </bottom>
      <diagonal/>
    </border>
    <border>
      <left style="thin">
        <color auto="1"/>
      </left>
      <right/>
      <top/>
      <bottom style="thick">
        <color auto="1"/>
      </bottom>
      <diagonal/>
    </border>
    <border>
      <left style="medium">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thin">
        <color rgb="FFFF0000"/>
      </left>
      <right style="thick">
        <color rgb="FF000000"/>
      </right>
      <top style="thick">
        <color rgb="FF000000"/>
      </top>
      <bottom style="thin">
        <color rgb="FFFF0000"/>
      </bottom>
      <diagonal/>
    </border>
    <border>
      <left style="thin">
        <color rgb="FFFF0000"/>
      </left>
      <right style="thick">
        <color rgb="FF000000"/>
      </right>
      <top style="thin">
        <color rgb="FFFF0000"/>
      </top>
      <bottom style="thin">
        <color rgb="FFFF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thick">
        <color rgb="FF000000"/>
      </right>
      <top/>
      <bottom style="thick">
        <color rgb="FF000000"/>
      </bottom>
      <diagonal/>
    </border>
    <border>
      <left/>
      <right/>
      <top style="thick">
        <color auto="1"/>
      </top>
      <bottom style="thick">
        <color rgb="FF000000"/>
      </bottom>
      <diagonal/>
    </border>
    <border>
      <left/>
      <right style="thin">
        <color rgb="FF000000"/>
      </right>
      <top/>
      <bottom style="thin">
        <color auto="1"/>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hair">
        <color indexed="64"/>
      </right>
      <top style="thin">
        <color indexed="64"/>
      </top>
      <bottom style="hair">
        <color indexed="64"/>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style="medium">
        <color rgb="FF000000"/>
      </bottom>
      <diagonal/>
    </border>
    <border>
      <left style="thick">
        <color indexed="64"/>
      </left>
      <right style="thick">
        <color indexed="64"/>
      </right>
      <top style="thin">
        <color indexed="64"/>
      </top>
      <bottom style="thick">
        <color rgb="FF000000"/>
      </bottom>
      <diagonal/>
    </border>
    <border>
      <left style="thick">
        <color auto="1"/>
      </left>
      <right/>
      <top style="medium">
        <color indexed="64"/>
      </top>
      <bottom/>
      <diagonal/>
    </border>
    <border>
      <left/>
      <right/>
      <top style="medium">
        <color indexed="64"/>
      </top>
      <bottom/>
      <diagonal/>
    </border>
    <border>
      <left/>
      <right style="thick">
        <color auto="1"/>
      </right>
      <top style="medium">
        <color indexed="64"/>
      </top>
      <bottom/>
      <diagonal/>
    </border>
    <border>
      <left/>
      <right style="hair">
        <color indexed="64"/>
      </right>
      <top style="thick">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auto="1"/>
      </bottom>
      <diagonal/>
    </border>
    <border>
      <left/>
      <right/>
      <top style="thin">
        <color rgb="FF000000"/>
      </top>
      <bottom/>
      <diagonal/>
    </border>
    <border>
      <left style="thick">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ck">
        <color auto="1"/>
      </left>
      <right/>
      <top style="thin">
        <color auto="1"/>
      </top>
      <bottom/>
      <diagonal/>
    </border>
    <border>
      <left style="thin">
        <color auto="1"/>
      </left>
      <right style="thick">
        <color auto="1"/>
      </right>
      <top/>
      <bottom style="thin">
        <color auto="1"/>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thick">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ck">
        <color auto="1"/>
      </right>
      <top style="thin">
        <color auto="1"/>
      </top>
      <bottom/>
      <diagonal/>
    </border>
    <border>
      <left style="thick">
        <color indexed="64"/>
      </left>
      <right style="thick">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hair">
        <color indexed="23"/>
      </right>
      <top/>
      <bottom style="thin">
        <color indexed="64"/>
      </bottom>
      <diagonal/>
    </border>
    <border>
      <left/>
      <right style="thin">
        <color indexed="64"/>
      </right>
      <top style="thin">
        <color indexed="23"/>
      </top>
      <bottom style="thin">
        <color indexed="64"/>
      </bottom>
      <diagonal/>
    </border>
    <border>
      <left/>
      <right style="hair">
        <color indexed="23"/>
      </right>
      <top/>
      <bottom style="thin">
        <color indexed="64"/>
      </bottom>
      <diagonal/>
    </border>
    <border>
      <left style="thin">
        <color indexed="64"/>
      </left>
      <right style="thin">
        <color indexed="64"/>
      </right>
      <top/>
      <bottom style="thin">
        <color indexed="23"/>
      </bottom>
      <diagonal/>
    </border>
    <border>
      <left/>
      <right style="thin">
        <color indexed="64"/>
      </right>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ck">
        <color indexed="64"/>
      </right>
      <top/>
      <bottom style="thin">
        <color indexed="64"/>
      </bottom>
      <diagonal/>
    </border>
    <border>
      <left style="thick">
        <color auto="1"/>
      </left>
      <right/>
      <top style="thin">
        <color auto="1"/>
      </top>
      <bottom style="thin">
        <color indexed="64"/>
      </bottom>
      <diagonal/>
    </border>
    <border>
      <left/>
      <right style="thick">
        <color rgb="FF000000"/>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ck">
        <color auto="1"/>
      </right>
      <top style="thin">
        <color auto="1"/>
      </top>
      <bottom style="thin">
        <color auto="1"/>
      </bottom>
      <diagonal/>
    </border>
    <border>
      <left/>
      <right style="thick">
        <color indexed="64"/>
      </right>
      <top style="thin">
        <color indexed="64"/>
      </top>
      <bottom style="thin">
        <color indexed="64"/>
      </bottom>
      <diagonal/>
    </border>
    <border>
      <left style="thick">
        <color auto="1"/>
      </left>
      <right/>
      <top style="thin">
        <color auto="1"/>
      </top>
      <bottom/>
      <diagonal/>
    </border>
    <border>
      <left/>
      <right style="thick">
        <color auto="1"/>
      </right>
      <top style="thin">
        <color auto="1"/>
      </top>
      <bottom/>
      <diagonal/>
    </border>
    <border>
      <left style="medium">
        <color rgb="FF000000"/>
      </left>
      <right/>
      <top/>
      <bottom style="thin">
        <color auto="1"/>
      </bottom>
      <diagonal/>
    </border>
    <border>
      <left style="medium">
        <color rgb="FF000000"/>
      </left>
      <right style="thin">
        <color indexed="64"/>
      </right>
      <top style="thin">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style="medium">
        <color rgb="FF000000"/>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indexed="64"/>
      </right>
      <top style="thin">
        <color indexed="64"/>
      </top>
      <bottom style="thick">
        <color rgb="FF000000"/>
      </bottom>
      <diagonal/>
    </border>
    <border>
      <left/>
      <right style="thick">
        <color indexed="64"/>
      </right>
      <top style="thin">
        <color indexed="64"/>
      </top>
      <bottom style="thick">
        <color rgb="FF000000"/>
      </bottom>
      <diagonal/>
    </border>
    <border>
      <left style="thick">
        <color auto="1"/>
      </left>
      <right style="thin">
        <color auto="1"/>
      </right>
      <top style="thin">
        <color auto="1"/>
      </top>
      <bottom style="thick">
        <color rgb="FF000000"/>
      </bottom>
      <diagonal/>
    </border>
    <border>
      <left style="thin">
        <color indexed="64"/>
      </left>
      <right style="thin">
        <color indexed="64"/>
      </right>
      <top style="thin">
        <color indexed="23"/>
      </top>
      <bottom/>
      <diagonal/>
    </border>
    <border>
      <left style="thin">
        <color indexed="64"/>
      </left>
      <right style="thin">
        <color indexed="64"/>
      </right>
      <top style="thin">
        <color indexed="23"/>
      </top>
      <bottom style="thin">
        <color rgb="FF000000"/>
      </bottom>
      <diagonal/>
    </border>
    <border>
      <left style="thin">
        <color indexed="64"/>
      </left>
      <right style="hair">
        <color indexed="23"/>
      </right>
      <top style="thin">
        <color indexed="64"/>
      </top>
      <bottom style="thin">
        <color indexed="64"/>
      </bottom>
      <diagonal/>
    </border>
    <border>
      <left style="hair">
        <color indexed="23"/>
      </left>
      <right style="hair">
        <color indexed="23"/>
      </right>
      <top style="thin">
        <color indexed="64"/>
      </top>
      <bottom style="thin">
        <color indexed="64"/>
      </bottom>
      <diagonal/>
    </border>
    <border>
      <left/>
      <right style="hair">
        <color indexed="23"/>
      </right>
      <top style="thin">
        <color indexed="64"/>
      </top>
      <bottom style="thin">
        <color indexed="64"/>
      </bottom>
      <diagonal/>
    </border>
    <border>
      <left style="hair">
        <color indexed="23"/>
      </left>
      <right style="thin">
        <color indexed="64"/>
      </right>
      <top style="thin">
        <color indexed="64"/>
      </top>
      <bottom style="thin">
        <color indexed="64"/>
      </bottom>
      <diagonal/>
    </border>
    <border>
      <left style="hair">
        <color indexed="23"/>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auto="1"/>
      </left>
      <right style="thick">
        <color auto="1"/>
      </right>
      <top style="thin">
        <color auto="1"/>
      </top>
      <bottom style="thick">
        <color auto="1"/>
      </bottom>
      <diagonal/>
    </border>
    <border>
      <left style="thick">
        <color indexed="64"/>
      </left>
      <right style="thick">
        <color indexed="64"/>
      </right>
      <top style="thin">
        <color indexed="64"/>
      </top>
      <bottom style="thick">
        <color indexed="64"/>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right style="hair">
        <color indexed="64"/>
      </right>
      <top style="thin">
        <color auto="1"/>
      </top>
      <bottom style="thin">
        <color indexed="64"/>
      </bottom>
      <diagonal/>
    </border>
    <border>
      <left/>
      <right style="thin">
        <color rgb="FF000000"/>
      </right>
      <top style="thin">
        <color auto="1"/>
      </top>
      <bottom style="thin">
        <color auto="1"/>
      </bottom>
      <diagonal/>
    </border>
    <border>
      <left style="thick">
        <color auto="1"/>
      </left>
      <right style="thin">
        <color auto="1"/>
      </right>
      <top/>
      <bottom style="thin">
        <color auto="1"/>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23"/>
      </right>
      <top style="thin">
        <color indexed="64"/>
      </top>
      <bottom style="thin">
        <color indexed="64"/>
      </bottom>
      <diagonal/>
    </border>
    <border>
      <left style="hair">
        <color indexed="23"/>
      </left>
      <right style="hair">
        <color indexed="23"/>
      </right>
      <top style="thin">
        <color indexed="64"/>
      </top>
      <bottom style="thin">
        <color indexed="64"/>
      </bottom>
      <diagonal/>
    </border>
    <border>
      <left/>
      <right style="hair">
        <color indexed="23"/>
      </right>
      <top style="thin">
        <color indexed="64"/>
      </top>
      <bottom style="thin">
        <color indexed="64"/>
      </bottom>
      <diagonal/>
    </border>
    <border>
      <left/>
      <right/>
      <top style="thin">
        <color indexed="64"/>
      </top>
      <bottom style="thin">
        <color indexed="64"/>
      </bottom>
      <diagonal/>
    </border>
    <border>
      <left style="hair">
        <color indexed="2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23"/>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0" fontId="43" fillId="0" borderId="0" applyNumberFormat="0" applyFill="0" applyBorder="0" applyAlignment="0" applyProtection="0"/>
  </cellStyleXfs>
  <cellXfs count="831">
    <xf numFmtId="0" fontId="0" fillId="0" borderId="0" xfId="0"/>
    <xf numFmtId="0" fontId="0" fillId="0" borderId="0" xfId="0"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165" fontId="3" fillId="2" borderId="0" xfId="1" applyFill="1" applyBorder="1" applyProtection="1"/>
    <xf numFmtId="165" fontId="3" fillId="0" borderId="0" xfId="1" applyBorder="1" applyProtection="1"/>
    <xf numFmtId="165" fontId="3" fillId="0" borderId="29" xfId="1" applyBorder="1" applyProtection="1"/>
    <xf numFmtId="0" fontId="0" fillId="0" borderId="0" xfId="0" applyAlignment="1">
      <alignment horizontal="center" vertical="center"/>
    </xf>
    <xf numFmtId="0" fontId="22" fillId="0" borderId="0" xfId="0" applyFont="1" applyAlignment="1">
      <alignment horizontal="center"/>
    </xf>
    <xf numFmtId="0" fontId="0" fillId="2" borderId="0" xfId="0" applyFill="1" applyProtection="1">
      <protection locked="0"/>
    </xf>
    <xf numFmtId="0" fontId="0" fillId="3" borderId="10" xfId="0" applyFill="1" applyBorder="1" applyAlignment="1" applyProtection="1">
      <alignment horizontal="center"/>
      <protection locked="0"/>
    </xf>
    <xf numFmtId="0" fontId="0" fillId="3" borderId="17" xfId="0" applyFill="1" applyBorder="1" applyAlignment="1" applyProtection="1">
      <alignment horizontal="left"/>
      <protection locked="0"/>
    </xf>
    <xf numFmtId="0" fontId="0" fillId="3" borderId="16"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8" xfId="0" applyFill="1" applyBorder="1" applyAlignment="1" applyProtection="1">
      <alignment horizontal="left"/>
      <protection locked="0"/>
    </xf>
    <xf numFmtId="0" fontId="0" fillId="3" borderId="10" xfId="0" applyFill="1" applyBorder="1" applyProtection="1">
      <protection locked="0"/>
    </xf>
    <xf numFmtId="0" fontId="0" fillId="3" borderId="37" xfId="0" applyFill="1" applyBorder="1" applyAlignment="1" applyProtection="1">
      <alignment horizontal="right"/>
      <protection locked="0"/>
    </xf>
    <xf numFmtId="0" fontId="0" fillId="3" borderId="36" xfId="0" applyFill="1" applyBorder="1" applyProtection="1">
      <protection locked="0"/>
    </xf>
    <xf numFmtId="0" fontId="27" fillId="0" borderId="0" xfId="0" applyFont="1" applyProtection="1">
      <protection locked="0"/>
    </xf>
    <xf numFmtId="0" fontId="21" fillId="0" borderId="0" xfId="0" applyFont="1" applyProtection="1">
      <protection locked="0"/>
    </xf>
    <xf numFmtId="0" fontId="0" fillId="2" borderId="0" xfId="0" applyFill="1"/>
    <xf numFmtId="0" fontId="8" fillId="2" borderId="0" xfId="0" applyFont="1" applyFill="1"/>
    <xf numFmtId="0" fontId="2" fillId="2" borderId="0" xfId="0" applyFont="1" applyFill="1"/>
    <xf numFmtId="0" fontId="0" fillId="0" borderId="10" xfId="0" applyBorder="1"/>
    <xf numFmtId="0" fontId="0" fillId="0" borderId="0" xfId="0" applyAlignment="1" applyProtection="1">
      <alignment horizontal="left"/>
      <protection locked="0"/>
    </xf>
    <xf numFmtId="0" fontId="4" fillId="0" borderId="12" xfId="0" applyFont="1" applyBorder="1"/>
    <xf numFmtId="0" fontId="4" fillId="0" borderId="13" xfId="0" applyFont="1" applyBorder="1"/>
    <xf numFmtId="0" fontId="0" fillId="0" borderId="25" xfId="0" applyBorder="1"/>
    <xf numFmtId="164" fontId="0" fillId="0" borderId="18" xfId="0" applyNumberFormat="1" applyBorder="1"/>
    <xf numFmtId="164" fontId="0" fillId="0" borderId="25" xfId="0" applyNumberFormat="1" applyBorder="1"/>
    <xf numFmtId="0" fontId="1" fillId="2" borderId="12" xfId="0" applyFont="1" applyFill="1" applyBorder="1"/>
    <xf numFmtId="0" fontId="1" fillId="2" borderId="13" xfId="0" applyFont="1" applyFill="1" applyBorder="1"/>
    <xf numFmtId="0" fontId="1" fillId="2" borderId="34" xfId="0" applyFont="1" applyFill="1" applyBorder="1"/>
    <xf numFmtId="164" fontId="1" fillId="2" borderId="24" xfId="0" applyNumberFormat="1" applyFont="1" applyFill="1" applyBorder="1"/>
    <xf numFmtId="164" fontId="28" fillId="2" borderId="19" xfId="0" applyNumberFormat="1" applyFont="1" applyFill="1" applyBorder="1"/>
    <xf numFmtId="164" fontId="0" fillId="0" borderId="19" xfId="0" applyNumberFormat="1" applyBorder="1"/>
    <xf numFmtId="164" fontId="0" fillId="0" borderId="33" xfId="0" applyNumberFormat="1" applyBorder="1"/>
    <xf numFmtId="164" fontId="28" fillId="0" borderId="18" xfId="0" applyNumberFormat="1" applyFont="1" applyBorder="1"/>
    <xf numFmtId="0" fontId="4" fillId="0" borderId="23" xfId="0" applyFont="1" applyBorder="1"/>
    <xf numFmtId="0" fontId="4" fillId="0" borderId="24" xfId="0" applyFont="1" applyBorder="1"/>
    <xf numFmtId="0" fontId="0" fillId="0" borderId="9" xfId="0" applyBorder="1"/>
    <xf numFmtId="0" fontId="5" fillId="2" borderId="26" xfId="0" applyFont="1" applyFill="1" applyBorder="1"/>
    <xf numFmtId="44" fontId="0" fillId="2" borderId="26" xfId="0" applyNumberFormat="1" applyFill="1" applyBorder="1"/>
    <xf numFmtId="164" fontId="0" fillId="0" borderId="18" xfId="0" applyNumberFormat="1" applyBorder="1" applyAlignment="1">
      <alignment horizontal="center"/>
    </xf>
    <xf numFmtId="0" fontId="0" fillId="2" borderId="26" xfId="0" applyFill="1" applyBorder="1"/>
    <xf numFmtId="0" fontId="5" fillId="0" borderId="15" xfId="0" applyFont="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3" xfId="0" applyBorder="1"/>
    <xf numFmtId="0" fontId="0" fillId="0" borderId="6" xfId="0" applyBorder="1"/>
    <xf numFmtId="0" fontId="0" fillId="0" borderId="2" xfId="0" applyBorder="1"/>
    <xf numFmtId="0" fontId="0" fillId="0" borderId="5" xfId="0" applyBorder="1"/>
    <xf numFmtId="0" fontId="0" fillId="0" borderId="8" xfId="0" applyBorder="1"/>
    <xf numFmtId="0" fontId="5" fillId="2" borderId="15" xfId="0" applyFont="1" applyFill="1" applyBorder="1" applyAlignment="1">
      <alignment horizontal="left"/>
    </xf>
    <xf numFmtId="0" fontId="0" fillId="0" borderId="17" xfId="0" applyBorder="1" applyAlignment="1">
      <alignment horizontal="center"/>
    </xf>
    <xf numFmtId="0" fontId="0" fillId="2" borderId="17" xfId="0" applyFill="1" applyBorder="1" applyAlignment="1">
      <alignment horizontal="center"/>
    </xf>
    <xf numFmtId="0" fontId="0" fillId="3" borderId="17" xfId="0" applyFill="1" applyBorder="1" applyAlignment="1">
      <alignment horizontal="left"/>
    </xf>
    <xf numFmtId="0" fontId="0" fillId="3" borderId="16" xfId="0" applyFill="1" applyBorder="1" applyAlignment="1">
      <alignment horizontal="left"/>
    </xf>
    <xf numFmtId="0" fontId="5" fillId="0" borderId="17" xfId="0" applyFont="1" applyBorder="1" applyAlignment="1">
      <alignment horizontal="left"/>
    </xf>
    <xf numFmtId="0" fontId="0" fillId="0" borderId="17" xfId="0" applyBorder="1"/>
    <xf numFmtId="0" fontId="0" fillId="0" borderId="16" xfId="0" applyBorder="1"/>
    <xf numFmtId="0" fontId="5" fillId="0" borderId="15" xfId="0" applyFont="1" applyBorder="1" applyAlignment="1">
      <alignment horizontal="left"/>
    </xf>
    <xf numFmtId="2" fontId="0" fillId="2" borderId="0" xfId="0" applyNumberFormat="1" applyFill="1"/>
    <xf numFmtId="0" fontId="5" fillId="2" borderId="9" xfId="0" applyFont="1" applyFill="1" applyBorder="1"/>
    <xf numFmtId="2" fontId="0" fillId="2" borderId="10" xfId="0" applyNumberFormat="1" applyFill="1" applyBorder="1"/>
    <xf numFmtId="0" fontId="5" fillId="0" borderId="9" xfId="0" applyFont="1" applyBorder="1"/>
    <xf numFmtId="0" fontId="0" fillId="0" borderId="18"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6" fontId="0" fillId="0" borderId="13" xfId="0" applyNumberFormat="1" applyBorder="1" applyAlignment="1">
      <alignment horizontal="center"/>
    </xf>
    <xf numFmtId="0" fontId="5" fillId="0" borderId="0" xfId="0" applyFont="1"/>
    <xf numFmtId="166" fontId="0" fillId="0" borderId="0" xfId="0" applyNumberFormat="1"/>
    <xf numFmtId="0" fontId="5" fillId="2" borderId="15" xfId="0" applyFont="1" applyFill="1" applyBorder="1"/>
    <xf numFmtId="0" fontId="0" fillId="0" borderId="17" xfId="0" applyBorder="1" applyAlignment="1">
      <alignment horizontal="left"/>
    </xf>
    <xf numFmtId="0" fontId="0" fillId="0" borderId="5" xfId="0" applyBorder="1" applyAlignment="1">
      <alignment horizontal="center"/>
    </xf>
    <xf numFmtId="0" fontId="0" fillId="2" borderId="28" xfId="0" applyFill="1" applyBorder="1"/>
    <xf numFmtId="2" fontId="0" fillId="2" borderId="27" xfId="0" applyNumberFormat="1" applyFill="1" applyBorder="1"/>
    <xf numFmtId="0" fontId="0" fillId="0" borderId="27" xfId="0" applyBorder="1"/>
    <xf numFmtId="2" fontId="0" fillId="0" borderId="27" xfId="0" applyNumberFormat="1" applyBorder="1"/>
    <xf numFmtId="0" fontId="0" fillId="0" borderId="0" xfId="0" applyAlignment="1" applyProtection="1">
      <alignment horizontal="center" vertical="center" wrapText="1"/>
      <protection locked="0"/>
    </xf>
    <xf numFmtId="0" fontId="7" fillId="0" borderId="0" xfId="0" applyFont="1" applyAlignment="1">
      <alignment horizontal="center"/>
    </xf>
    <xf numFmtId="0" fontId="5" fillId="0" borderId="31" xfId="0" applyFont="1" applyBorder="1"/>
    <xf numFmtId="0" fontId="5" fillId="0" borderId="0" xfId="0" applyFont="1" applyAlignment="1">
      <alignment horizontal="center"/>
    </xf>
    <xf numFmtId="0" fontId="0" fillId="0" borderId="32" xfId="0" applyBorder="1"/>
    <xf numFmtId="0" fontId="0" fillId="0" borderId="31" xfId="0" applyBorder="1"/>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31" fillId="2" borderId="0" xfId="0" applyFont="1" applyFill="1" applyProtection="1">
      <protection locked="0"/>
    </xf>
    <xf numFmtId="0" fontId="31" fillId="0" borderId="0" xfId="0" applyFont="1" applyProtection="1">
      <protection locked="0"/>
    </xf>
    <xf numFmtId="0" fontId="31" fillId="0" borderId="0" xfId="0" applyFont="1" applyAlignment="1" applyProtection="1">
      <alignment horizontal="center" vertical="center" wrapText="1"/>
      <protection locked="0"/>
    </xf>
    <xf numFmtId="168" fontId="33" fillId="2" borderId="0" xfId="0" applyNumberFormat="1" applyFont="1" applyFill="1" applyProtection="1">
      <protection locked="0"/>
    </xf>
    <xf numFmtId="0" fontId="36" fillId="3" borderId="45" xfId="0" applyFont="1" applyFill="1" applyBorder="1" applyProtection="1">
      <protection locked="0"/>
    </xf>
    <xf numFmtId="0" fontId="35" fillId="3" borderId="46" xfId="0" applyFont="1" applyFill="1" applyBorder="1" applyProtection="1">
      <protection locked="0"/>
    </xf>
    <xf numFmtId="0" fontId="35" fillId="3" borderId="47" xfId="0" applyFont="1" applyFill="1" applyBorder="1" applyProtection="1">
      <protection locked="0"/>
    </xf>
    <xf numFmtId="0" fontId="35" fillId="3" borderId="48" xfId="0" applyFont="1" applyFill="1" applyBorder="1" applyProtection="1">
      <protection locked="0"/>
    </xf>
    <xf numFmtId="0" fontId="35" fillId="3" borderId="49" xfId="0" applyFont="1" applyFill="1" applyBorder="1" applyProtection="1">
      <protection locked="0"/>
    </xf>
    <xf numFmtId="0" fontId="35" fillId="3" borderId="50" xfId="0" applyFont="1" applyFill="1" applyBorder="1" applyProtection="1">
      <protection locked="0"/>
    </xf>
    <xf numFmtId="0" fontId="35" fillId="3" borderId="51" xfId="0" applyFont="1" applyFill="1" applyBorder="1" applyProtection="1">
      <protection locked="0"/>
    </xf>
    <xf numFmtId="0" fontId="35" fillId="3" borderId="52" xfId="0" applyFont="1" applyFill="1" applyBorder="1" applyProtection="1">
      <protection locked="0"/>
    </xf>
    <xf numFmtId="0" fontId="35" fillId="3" borderId="53" xfId="0" applyFont="1" applyFill="1" applyBorder="1" applyProtection="1">
      <protection locked="0"/>
    </xf>
    <xf numFmtId="0" fontId="35" fillId="3" borderId="45" xfId="0" applyFont="1" applyFill="1" applyBorder="1" applyProtection="1">
      <protection locked="0"/>
    </xf>
    <xf numFmtId="0" fontId="35" fillId="3" borderId="54" xfId="0" applyFont="1" applyFill="1" applyBorder="1" applyProtection="1">
      <protection locked="0"/>
    </xf>
    <xf numFmtId="0" fontId="35" fillId="3" borderId="55" xfId="0" applyFont="1" applyFill="1" applyBorder="1" applyProtection="1">
      <protection locked="0"/>
    </xf>
    <xf numFmtId="0" fontId="35" fillId="3" borderId="56" xfId="0" applyFont="1" applyFill="1" applyBorder="1" applyProtection="1">
      <protection locked="0"/>
    </xf>
    <xf numFmtId="0" fontId="35" fillId="3" borderId="57" xfId="0" applyFont="1" applyFill="1" applyBorder="1" applyProtection="1">
      <protection locked="0"/>
    </xf>
    <xf numFmtId="0" fontId="35" fillId="3" borderId="58" xfId="0" applyFont="1" applyFill="1" applyBorder="1" applyProtection="1">
      <protection locked="0"/>
    </xf>
    <xf numFmtId="0" fontId="35" fillId="3" borderId="59" xfId="0" applyFont="1" applyFill="1" applyBorder="1" applyProtection="1">
      <protection locked="0"/>
    </xf>
    <xf numFmtId="0" fontId="35" fillId="3" borderId="60" xfId="0" applyFont="1" applyFill="1" applyBorder="1" applyProtection="1">
      <protection locked="0"/>
    </xf>
    <xf numFmtId="0" fontId="35" fillId="3" borderId="61" xfId="0" applyFont="1" applyFill="1" applyBorder="1" applyProtection="1">
      <protection locked="0"/>
    </xf>
    <xf numFmtId="0" fontId="35" fillId="3" borderId="62" xfId="0" applyFont="1" applyFill="1" applyBorder="1" applyProtection="1">
      <protection locked="0"/>
    </xf>
    <xf numFmtId="0" fontId="35" fillId="3" borderId="63" xfId="0" applyFont="1" applyFill="1" applyBorder="1" applyProtection="1">
      <protection locked="0"/>
    </xf>
    <xf numFmtId="0" fontId="35" fillId="3" borderId="64" xfId="0" applyFont="1" applyFill="1" applyBorder="1" applyProtection="1">
      <protection locked="0"/>
    </xf>
    <xf numFmtId="0" fontId="35" fillId="3" borderId="65" xfId="0" applyFont="1" applyFill="1" applyBorder="1" applyProtection="1">
      <protection locked="0"/>
    </xf>
    <xf numFmtId="0" fontId="35" fillId="3" borderId="66" xfId="0" applyFont="1" applyFill="1" applyBorder="1" applyProtection="1">
      <protection locked="0"/>
    </xf>
    <xf numFmtId="0" fontId="35" fillId="3" borderId="67" xfId="0" applyFont="1" applyFill="1" applyBorder="1" applyProtection="1">
      <protection locked="0"/>
    </xf>
    <xf numFmtId="0" fontId="35" fillId="3" borderId="68" xfId="0" applyFont="1" applyFill="1" applyBorder="1" applyProtection="1">
      <protection locked="0"/>
    </xf>
    <xf numFmtId="0" fontId="35" fillId="3" borderId="69" xfId="0" applyFont="1" applyFill="1" applyBorder="1" applyProtection="1">
      <protection locked="0"/>
    </xf>
    <xf numFmtId="0" fontId="35" fillId="3" borderId="70" xfId="0" applyFont="1" applyFill="1" applyBorder="1" applyProtection="1">
      <protection locked="0"/>
    </xf>
    <xf numFmtId="0" fontId="35" fillId="3" borderId="71" xfId="0" applyFont="1" applyFill="1" applyBorder="1" applyProtection="1">
      <protection locked="0"/>
    </xf>
    <xf numFmtId="0" fontId="35" fillId="3" borderId="72" xfId="0" applyFont="1" applyFill="1" applyBorder="1" applyProtection="1">
      <protection locked="0"/>
    </xf>
    <xf numFmtId="0" fontId="35" fillId="3" borderId="73" xfId="0" applyFont="1" applyFill="1" applyBorder="1" applyProtection="1">
      <protection locked="0"/>
    </xf>
    <xf numFmtId="0" fontId="35" fillId="3" borderId="74" xfId="0" applyFont="1" applyFill="1" applyBorder="1" applyProtection="1">
      <protection locked="0"/>
    </xf>
    <xf numFmtId="0" fontId="35" fillId="3" borderId="75" xfId="0" applyFont="1" applyFill="1" applyBorder="1" applyProtection="1">
      <protection locked="0"/>
    </xf>
    <xf numFmtId="0" fontId="35" fillId="3" borderId="76" xfId="0" applyFont="1" applyFill="1" applyBorder="1" applyProtection="1">
      <protection locked="0"/>
    </xf>
    <xf numFmtId="0" fontId="35" fillId="3" borderId="77" xfId="0" applyFont="1" applyFill="1" applyBorder="1" applyProtection="1">
      <protection locked="0"/>
    </xf>
    <xf numFmtId="0" fontId="35" fillId="3" borderId="78" xfId="0" applyFont="1" applyFill="1" applyBorder="1" applyProtection="1">
      <protection locked="0"/>
    </xf>
    <xf numFmtId="0" fontId="35" fillId="3" borderId="79" xfId="0" applyFont="1" applyFill="1" applyBorder="1" applyProtection="1">
      <protection locked="0"/>
    </xf>
    <xf numFmtId="0" fontId="35" fillId="3" borderId="80" xfId="0" applyFont="1" applyFill="1" applyBorder="1" applyProtection="1">
      <protection locked="0"/>
    </xf>
    <xf numFmtId="0" fontId="35" fillId="3" borderId="81" xfId="0" applyFont="1" applyFill="1" applyBorder="1" applyProtection="1">
      <protection locked="0"/>
    </xf>
    <xf numFmtId="0" fontId="35" fillId="3" borderId="82" xfId="0" applyFont="1" applyFill="1" applyBorder="1" applyProtection="1">
      <protection locked="0"/>
    </xf>
    <xf numFmtId="0" fontId="35" fillId="3" borderId="83" xfId="0" applyFont="1" applyFill="1" applyBorder="1" applyProtection="1">
      <protection locked="0"/>
    </xf>
    <xf numFmtId="0" fontId="35" fillId="3" borderId="84" xfId="0" applyFont="1" applyFill="1" applyBorder="1" applyProtection="1">
      <protection locked="0"/>
    </xf>
    <xf numFmtId="0" fontId="35" fillId="3" borderId="85" xfId="0" applyFont="1" applyFill="1" applyBorder="1" applyProtection="1">
      <protection locked="0"/>
    </xf>
    <xf numFmtId="0" fontId="35" fillId="3" borderId="86" xfId="0" applyFont="1" applyFill="1" applyBorder="1" applyProtection="1">
      <protection locked="0"/>
    </xf>
    <xf numFmtId="0" fontId="35" fillId="3" borderId="87" xfId="0" applyFont="1" applyFill="1" applyBorder="1" applyProtection="1">
      <protection locked="0"/>
    </xf>
    <xf numFmtId="0" fontId="35" fillId="3" borderId="88" xfId="0" applyFont="1" applyFill="1" applyBorder="1" applyProtection="1">
      <protection locked="0"/>
    </xf>
    <xf numFmtId="0" fontId="35" fillId="3" borderId="89" xfId="0" applyFont="1" applyFill="1" applyBorder="1" applyProtection="1">
      <protection locked="0"/>
    </xf>
    <xf numFmtId="0" fontId="14" fillId="0" borderId="9" xfId="0" applyFont="1" applyBorder="1"/>
    <xf numFmtId="0" fontId="14" fillId="0" borderId="10" xfId="0" applyFont="1" applyBorder="1"/>
    <xf numFmtId="0" fontId="15" fillId="0" borderId="11" xfId="0" applyFont="1" applyBorder="1" applyAlignment="1">
      <alignment horizontal="center"/>
    </xf>
    <xf numFmtId="0" fontId="0" fillId="0" borderId="90" xfId="0" applyBorder="1"/>
    <xf numFmtId="0" fontId="0" fillId="0" borderId="37" xfId="0" applyBorder="1"/>
    <xf numFmtId="0" fontId="41" fillId="0" borderId="0" xfId="0" applyFont="1" applyAlignment="1">
      <alignment horizontal="center"/>
    </xf>
    <xf numFmtId="0" fontId="29" fillId="0" borderId="0" xfId="0" applyFont="1"/>
    <xf numFmtId="0" fontId="42" fillId="0" borderId="30" xfId="0" applyFont="1" applyBorder="1" applyAlignment="1">
      <alignment horizontal="center"/>
    </xf>
    <xf numFmtId="0" fontId="0" fillId="0" borderId="0" xfId="0" applyAlignment="1">
      <alignment horizontal="center" vertical="top" wrapText="1"/>
    </xf>
    <xf numFmtId="0" fontId="0" fillId="0" borderId="0" xfId="0" applyAlignment="1">
      <alignment vertical="top" wrapText="1"/>
    </xf>
    <xf numFmtId="0" fontId="44" fillId="0" borderId="42"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4" fillId="0" borderId="44" xfId="0" applyFont="1" applyBorder="1" applyAlignment="1" applyProtection="1">
      <alignment horizontal="center" vertical="center"/>
      <protection locked="0"/>
    </xf>
    <xf numFmtId="0" fontId="45" fillId="2" borderId="0" xfId="0" applyFont="1" applyFill="1" applyProtection="1">
      <protection locked="0"/>
    </xf>
    <xf numFmtId="168" fontId="48" fillId="2" borderId="0" xfId="0" applyNumberFormat="1" applyFont="1" applyFill="1"/>
    <xf numFmtId="0" fontId="48" fillId="0" borderId="0" xfId="0" applyFont="1" applyProtection="1">
      <protection locked="0"/>
    </xf>
    <xf numFmtId="168" fontId="48" fillId="2" borderId="0" xfId="0" applyNumberFormat="1" applyFont="1" applyFill="1" applyProtection="1">
      <protection locked="0"/>
    </xf>
    <xf numFmtId="0" fontId="48" fillId="0" borderId="0" xfId="0" applyFont="1"/>
    <xf numFmtId="0" fontId="48" fillId="2" borderId="0" xfId="0" applyFont="1" applyFill="1"/>
    <xf numFmtId="0" fontId="13" fillId="3" borderId="10" xfId="0" applyFont="1" applyFill="1" applyBorder="1" applyAlignment="1" applyProtection="1">
      <alignment horizontal="center" vertical="center"/>
      <protection locked="0"/>
    </xf>
    <xf numFmtId="0" fontId="44" fillId="0" borderId="27" xfId="0" applyFont="1" applyBorder="1" applyAlignment="1" applyProtection="1">
      <alignment horizontal="center" vertical="center" wrapText="1"/>
      <protection locked="0"/>
    </xf>
    <xf numFmtId="0" fontId="44" fillId="0" borderId="41" xfId="0" applyFont="1" applyBorder="1" applyAlignment="1" applyProtection="1">
      <alignment horizontal="center" vertical="center" wrapText="1"/>
      <protection locked="0"/>
    </xf>
    <xf numFmtId="0" fontId="37" fillId="0" borderId="0" xfId="0" applyFont="1"/>
    <xf numFmtId="0" fontId="37" fillId="2" borderId="0" xfId="0" applyFont="1" applyFill="1"/>
    <xf numFmtId="168" fontId="39" fillId="2" borderId="0" xfId="0" applyNumberFormat="1" applyFont="1" applyFill="1"/>
    <xf numFmtId="0" fontId="38" fillId="2" borderId="0" xfId="0" applyFont="1" applyFill="1" applyAlignment="1">
      <alignment horizontal="center"/>
    </xf>
    <xf numFmtId="0" fontId="31" fillId="0" borderId="0" xfId="0" applyFont="1"/>
    <xf numFmtId="0" fontId="31" fillId="2" borderId="0" xfId="0" applyFont="1" applyFill="1"/>
    <xf numFmtId="0" fontId="40" fillId="0" borderId="0" xfId="0" applyFont="1" applyAlignment="1">
      <alignment horizontal="center" vertical="center"/>
    </xf>
    <xf numFmtId="0" fontId="35" fillId="0" borderId="0" xfId="0" applyFont="1"/>
    <xf numFmtId="0" fontId="40" fillId="0" borderId="0" xfId="0" applyFont="1" applyAlignment="1">
      <alignment horizontal="left" vertical="center"/>
    </xf>
    <xf numFmtId="0" fontId="35" fillId="0" borderId="0" xfId="0" applyFont="1" applyAlignment="1">
      <alignment horizontal="left"/>
    </xf>
    <xf numFmtId="0" fontId="32" fillId="0" borderId="0" xfId="0" applyFont="1"/>
    <xf numFmtId="17" fontId="35" fillId="0" borderId="36" xfId="0" applyNumberFormat="1" applyFont="1" applyBorder="1" applyAlignment="1" applyProtection="1">
      <alignment horizontal="center" vertical="center"/>
      <protection locked="0"/>
    </xf>
    <xf numFmtId="17" fontId="35" fillId="0" borderId="35" xfId="0" applyNumberFormat="1" applyFont="1" applyBorder="1" applyAlignment="1" applyProtection="1">
      <alignment horizontal="center" vertical="center"/>
      <protection locked="0"/>
    </xf>
    <xf numFmtId="0" fontId="31" fillId="2" borderId="0" xfId="0" applyFont="1" applyFill="1" applyAlignment="1">
      <alignment horizontal="center" vertical="center"/>
    </xf>
    <xf numFmtId="1" fontId="31" fillId="2" borderId="0" xfId="0" applyNumberFormat="1" applyFont="1" applyFill="1" applyAlignment="1">
      <alignment horizontal="center" vertical="center"/>
    </xf>
    <xf numFmtId="0" fontId="45" fillId="2" borderId="0" xfId="0" applyFont="1" applyFill="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1" fontId="31" fillId="2" borderId="0" xfId="0" applyNumberFormat="1" applyFont="1" applyFill="1" applyAlignment="1" applyProtection="1">
      <alignment horizontal="center" vertical="center"/>
      <protection locked="0"/>
    </xf>
    <xf numFmtId="0" fontId="31" fillId="0" borderId="0" xfId="0" applyFont="1" applyAlignment="1" applyProtection="1">
      <alignment horizontal="center" vertical="center"/>
      <protection locked="0"/>
    </xf>
    <xf numFmtId="1" fontId="31" fillId="0" borderId="0" xfId="0" applyNumberFormat="1" applyFont="1" applyAlignment="1" applyProtection="1">
      <alignment horizontal="center" vertical="center"/>
      <protection locked="0"/>
    </xf>
    <xf numFmtId="0" fontId="31" fillId="3" borderId="57" xfId="0" applyFont="1" applyFill="1" applyBorder="1" applyProtection="1">
      <protection locked="0"/>
    </xf>
    <xf numFmtId="0" fontId="31" fillId="3" borderId="58" xfId="0" applyFont="1" applyFill="1" applyBorder="1" applyProtection="1">
      <protection locked="0"/>
    </xf>
    <xf numFmtId="0" fontId="31" fillId="3" borderId="59" xfId="0" applyFont="1" applyFill="1" applyBorder="1" applyProtection="1">
      <protection locked="0"/>
    </xf>
    <xf numFmtId="0" fontId="31" fillId="3" borderId="60" xfId="0" applyFont="1" applyFill="1" applyBorder="1" applyProtection="1">
      <protection locked="0"/>
    </xf>
    <xf numFmtId="0" fontId="19" fillId="0" borderId="0" xfId="0" applyFont="1" applyAlignment="1">
      <alignment horizontal="center" vertical="center"/>
    </xf>
    <xf numFmtId="0" fontId="35" fillId="0" borderId="36" xfId="0" applyFont="1" applyBorder="1" applyAlignment="1" applyProtection="1">
      <alignment horizontal="center" vertical="center"/>
      <protection locked="0"/>
    </xf>
    <xf numFmtId="0" fontId="35" fillId="0" borderId="35" xfId="0" applyFont="1" applyBorder="1" applyAlignment="1" applyProtection="1">
      <alignment horizontal="center" vertical="center"/>
      <protection locked="0"/>
    </xf>
    <xf numFmtId="0" fontId="50" fillId="2" borderId="0" xfId="0" applyFont="1" applyFill="1" applyAlignment="1" applyProtection="1">
      <alignment horizontal="left" vertical="center"/>
      <protection locked="0"/>
    </xf>
    <xf numFmtId="0" fontId="31" fillId="0" borderId="0" xfId="0" applyFont="1" applyAlignment="1" applyProtection="1">
      <alignment vertical="center"/>
      <protection locked="0"/>
    </xf>
    <xf numFmtId="0" fontId="31" fillId="2" borderId="0" xfId="0" applyFont="1" applyFill="1" applyAlignment="1" applyProtection="1">
      <alignment vertical="center"/>
      <protection locked="0"/>
    </xf>
    <xf numFmtId="0" fontId="22" fillId="2" borderId="0" xfId="0" applyFont="1" applyFill="1" applyProtection="1">
      <protection locked="0"/>
    </xf>
    <xf numFmtId="0" fontId="22" fillId="0" borderId="0" xfId="0" applyFont="1" applyProtection="1">
      <protection locked="0"/>
    </xf>
    <xf numFmtId="0" fontId="0" fillId="0" borderId="20" xfId="0" applyBorder="1"/>
    <xf numFmtId="0" fontId="0" fillId="0" borderId="21" xfId="0" applyBorder="1"/>
    <xf numFmtId="168" fontId="48" fillId="2" borderId="21" xfId="0" applyNumberFormat="1" applyFont="1" applyFill="1" applyBorder="1"/>
    <xf numFmtId="0" fontId="48" fillId="0" borderId="21" xfId="0" applyFont="1" applyBorder="1"/>
    <xf numFmtId="0" fontId="5" fillId="7" borderId="95" xfId="0" applyFont="1" applyFill="1" applyBorder="1" applyAlignment="1">
      <alignment vertical="center"/>
    </xf>
    <xf numFmtId="0" fontId="5" fillId="7" borderId="96" xfId="0" applyFont="1" applyFill="1" applyBorder="1" applyAlignment="1" applyProtection="1">
      <alignment vertical="center"/>
      <protection locked="0"/>
    </xf>
    <xf numFmtId="0" fontId="6" fillId="7" borderId="96" xfId="0" applyFont="1" applyFill="1" applyBorder="1" applyAlignment="1">
      <alignment horizontal="left" vertical="center"/>
    </xf>
    <xf numFmtId="0" fontId="51" fillId="7" borderId="96" xfId="0" applyFont="1" applyFill="1" applyBorder="1" applyAlignment="1">
      <alignment horizontal="center" vertical="center"/>
    </xf>
    <xf numFmtId="0" fontId="6" fillId="7" borderId="96" xfId="0" applyFont="1" applyFill="1" applyBorder="1" applyAlignment="1">
      <alignment horizontal="center" vertical="center" wrapText="1"/>
    </xf>
    <xf numFmtId="0" fontId="5" fillId="7" borderId="96" xfId="0" applyFont="1" applyFill="1" applyBorder="1" applyAlignment="1">
      <alignment horizontal="center" vertical="center"/>
    </xf>
    <xf numFmtId="0" fontId="52" fillId="2" borderId="0" xfId="0" applyFont="1" applyFill="1" applyAlignment="1">
      <alignment vertical="center"/>
    </xf>
    <xf numFmtId="1" fontId="45" fillId="8" borderId="0" xfId="0" applyNumberFormat="1" applyFont="1" applyFill="1" applyAlignment="1" applyProtection="1">
      <alignment horizontal="center" vertical="center"/>
      <protection locked="0"/>
    </xf>
    <xf numFmtId="0" fontId="35" fillId="0" borderId="36" xfId="0" applyFont="1" applyBorder="1"/>
    <xf numFmtId="0" fontId="32" fillId="0" borderId="36" xfId="0" applyFont="1" applyBorder="1"/>
    <xf numFmtId="0" fontId="35" fillId="3" borderId="36" xfId="0" applyFont="1" applyFill="1" applyBorder="1" applyProtection="1">
      <protection locked="0"/>
    </xf>
    <xf numFmtId="0" fontId="0" fillId="3" borderId="0" xfId="0" applyFill="1" applyAlignment="1" applyProtection="1">
      <alignment horizontal="left" wrapText="1"/>
      <protection locked="0"/>
    </xf>
    <xf numFmtId="0" fontId="56" fillId="0" borderId="31" xfId="0" applyFont="1" applyBorder="1" applyAlignment="1">
      <alignment horizontal="center"/>
    </xf>
    <xf numFmtId="0" fontId="57" fillId="0" borderId="0" xfId="0" applyFont="1"/>
    <xf numFmtId="0" fontId="62" fillId="0" borderId="0" xfId="0" applyFont="1" applyAlignment="1">
      <alignment horizontal="center"/>
    </xf>
    <xf numFmtId="0" fontId="51" fillId="0" borderId="0" xfId="0" applyFont="1" applyAlignment="1">
      <alignment horizontal="center" vertical="center"/>
    </xf>
    <xf numFmtId="0" fontId="2" fillId="7" borderId="20" xfId="0" applyFont="1" applyFill="1" applyBorder="1"/>
    <xf numFmtId="0" fontId="0" fillId="7" borderId="21" xfId="0" applyFill="1" applyBorder="1"/>
    <xf numFmtId="0" fontId="0" fillId="7" borderId="22" xfId="0" applyFill="1" applyBorder="1"/>
    <xf numFmtId="0" fontId="0" fillId="7" borderId="19" xfId="0" applyFill="1" applyBorder="1"/>
    <xf numFmtId="0" fontId="2" fillId="7" borderId="1" xfId="0" applyFont="1" applyFill="1" applyBorder="1"/>
    <xf numFmtId="0" fontId="0" fillId="7" borderId="39" xfId="0" applyFill="1" applyBorder="1"/>
    <xf numFmtId="0" fontId="0" fillId="7" borderId="25" xfId="0" applyFill="1" applyBorder="1"/>
    <xf numFmtId="0" fontId="5" fillId="7" borderId="9" xfId="0" applyFont="1" applyFill="1" applyBorder="1" applyAlignment="1">
      <alignment horizontal="left"/>
    </xf>
    <xf numFmtId="0" fontId="5" fillId="7" borderId="11" xfId="0" applyFont="1" applyFill="1" applyBorder="1" applyAlignment="1">
      <alignment horizontal="center"/>
    </xf>
    <xf numFmtId="0" fontId="20" fillId="7" borderId="98" xfId="0" applyFont="1" applyFill="1" applyBorder="1"/>
    <xf numFmtId="0" fontId="0" fillId="7" borderId="99" xfId="0" applyFill="1" applyBorder="1"/>
    <xf numFmtId="0" fontId="5" fillId="0" borderId="0" xfId="0" applyFont="1" applyAlignme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51" fillId="7" borderId="96" xfId="0" applyFont="1" applyFill="1" applyBorder="1" applyAlignment="1">
      <alignment horizontal="right" vertical="center"/>
    </xf>
    <xf numFmtId="0" fontId="58" fillId="0" borderId="0" xfId="0" applyFont="1"/>
    <xf numFmtId="0" fontId="51" fillId="0" borderId="0" xfId="0" applyFont="1" applyAlignment="1">
      <alignment horizontal="right" vertical="center"/>
    </xf>
    <xf numFmtId="0" fontId="5" fillId="7" borderId="100" xfId="0" applyFont="1" applyFill="1" applyBorder="1" applyAlignment="1" applyProtection="1">
      <alignment vertical="center"/>
      <protection locked="0"/>
    </xf>
    <xf numFmtId="0" fontId="51" fillId="7" borderId="101" xfId="0" applyFont="1" applyFill="1" applyBorder="1" applyAlignment="1">
      <alignment horizontal="right" vertical="center"/>
    </xf>
    <xf numFmtId="0" fontId="27" fillId="0" borderId="33" xfId="0" applyFont="1" applyBorder="1" applyAlignment="1">
      <alignment horizontal="center" vertical="center"/>
    </xf>
    <xf numFmtId="0" fontId="6" fillId="7" borderId="101" xfId="0" applyFont="1" applyFill="1" applyBorder="1" applyAlignment="1">
      <alignment horizontal="left" vertical="center" wrapText="1"/>
    </xf>
    <xf numFmtId="0" fontId="0" fillId="0" borderId="17" xfId="0" applyBorder="1" applyAlignment="1" applyProtection="1">
      <alignment horizontal="left"/>
      <protection locked="0"/>
    </xf>
    <xf numFmtId="0" fontId="0" fillId="0" borderId="16" xfId="0" applyBorder="1" applyAlignment="1" applyProtection="1">
      <alignment horizontal="left"/>
      <protection locked="0"/>
    </xf>
    <xf numFmtId="0" fontId="0" fillId="0" borderId="103" xfId="0" applyBorder="1" applyProtection="1">
      <protection locked="0"/>
    </xf>
    <xf numFmtId="0" fontId="48" fillId="0" borderId="4" xfId="0" applyFont="1" applyBorder="1"/>
    <xf numFmtId="0" fontId="48" fillId="0" borderId="4" xfId="0" applyFont="1" applyBorder="1" applyProtection="1">
      <protection locked="0"/>
    </xf>
    <xf numFmtId="0" fontId="11" fillId="0" borderId="4" xfId="0" applyFont="1" applyBorder="1"/>
    <xf numFmtId="0" fontId="67" fillId="3" borderId="0" xfId="0" applyFont="1" applyFill="1"/>
    <xf numFmtId="0" fontId="48" fillId="2" borderId="103" xfId="0" applyFont="1" applyFill="1" applyBorder="1" applyAlignment="1">
      <alignment horizontal="center" vertical="center" wrapText="1"/>
    </xf>
    <xf numFmtId="0" fontId="48" fillId="3" borderId="103" xfId="0" applyFont="1" applyFill="1" applyBorder="1" applyAlignment="1" applyProtection="1">
      <alignment horizontal="center" vertical="center"/>
      <protection locked="0"/>
    </xf>
    <xf numFmtId="1" fontId="48" fillId="3" borderId="105" xfId="0" quotePrefix="1" applyNumberFormat="1" applyFont="1" applyFill="1" applyBorder="1" applyAlignment="1" applyProtection="1">
      <alignment horizontal="center" vertical="center"/>
      <protection locked="0"/>
    </xf>
    <xf numFmtId="0" fontId="48" fillId="3" borderId="105" xfId="0" applyFont="1" applyFill="1" applyBorder="1" applyAlignment="1" applyProtection="1">
      <alignment horizontal="center" vertical="center"/>
      <protection locked="0"/>
    </xf>
    <xf numFmtId="0" fontId="60" fillId="0" borderId="0" xfId="0" applyFont="1" applyAlignment="1">
      <alignment vertical="center"/>
    </xf>
    <xf numFmtId="0" fontId="60" fillId="0" borderId="5" xfId="0" applyFont="1" applyBorder="1" applyAlignment="1">
      <alignment vertical="center"/>
    </xf>
    <xf numFmtId="0" fontId="0" fillId="0" borderId="106" xfId="0" applyBorder="1"/>
    <xf numFmtId="0" fontId="6" fillId="7" borderId="96" xfId="0" applyFont="1" applyFill="1" applyBorder="1" applyAlignment="1">
      <alignment horizontal="left" vertical="center" wrapText="1"/>
    </xf>
    <xf numFmtId="0" fontId="0" fillId="0" borderId="103" xfId="0" applyBorder="1"/>
    <xf numFmtId="0" fontId="0" fillId="0" borderId="109" xfId="0" applyBorder="1"/>
    <xf numFmtId="0" fontId="0" fillId="0" borderId="110" xfId="0" applyBorder="1" applyProtection="1">
      <protection locked="0"/>
    </xf>
    <xf numFmtId="0" fontId="6" fillId="0" borderId="111" xfId="0" applyFont="1" applyBorder="1" applyAlignment="1">
      <alignment horizontal="left" vertical="center"/>
    </xf>
    <xf numFmtId="0" fontId="4" fillId="0" borderId="2" xfId="0" applyFont="1" applyBorder="1"/>
    <xf numFmtId="0" fontId="0" fillId="0" borderId="113" xfId="0" applyBorder="1"/>
    <xf numFmtId="0" fontId="0" fillId="0" borderId="114" xfId="0" applyBorder="1"/>
    <xf numFmtId="2" fontId="0" fillId="0" borderId="114" xfId="0" applyNumberFormat="1" applyBorder="1"/>
    <xf numFmtId="2" fontId="0" fillId="0" borderId="115" xfId="0" applyNumberFormat="1" applyBorder="1"/>
    <xf numFmtId="0" fontId="6" fillId="0" borderId="0" xfId="0" applyFont="1" applyAlignment="1">
      <alignment horizontal="left" vertical="center" wrapText="1"/>
    </xf>
    <xf numFmtId="0" fontId="5" fillId="0" borderId="0" xfId="0" applyFont="1" applyAlignment="1">
      <alignment horizontal="left"/>
    </xf>
    <xf numFmtId="0" fontId="5" fillId="7" borderId="101" xfId="0" applyFont="1" applyFill="1" applyBorder="1" applyAlignment="1">
      <alignment horizontal="left"/>
    </xf>
    <xf numFmtId="0" fontId="0" fillId="7" borderId="101" xfId="0" applyFill="1" applyBorder="1"/>
    <xf numFmtId="0" fontId="0" fillId="7" borderId="116" xfId="0" applyFill="1" applyBorder="1"/>
    <xf numFmtId="0" fontId="0" fillId="0" borderId="35" xfId="0" applyBorder="1" applyAlignment="1">
      <alignment horizontal="center" vertical="center" wrapText="1"/>
    </xf>
    <xf numFmtId="0" fontId="1" fillId="0" borderId="0" xfId="0" applyFont="1"/>
    <xf numFmtId="164" fontId="1" fillId="0" borderId="0" xfId="0" applyNumberFormat="1" applyFont="1"/>
    <xf numFmtId="164" fontId="24" fillId="0" borderId="0" xfId="0" applyNumberFormat="1" applyFont="1"/>
    <xf numFmtId="0" fontId="1" fillId="0" borderId="103" xfId="0" applyFont="1" applyBorder="1"/>
    <xf numFmtId="0" fontId="0" fillId="0" borderId="103" xfId="0" applyBorder="1" applyAlignment="1">
      <alignment horizontal="center"/>
    </xf>
    <xf numFmtId="164" fontId="69" fillId="0" borderId="103" xfId="0" applyNumberFormat="1" applyFont="1" applyBorder="1" applyAlignment="1">
      <alignment horizontal="center"/>
    </xf>
    <xf numFmtId="164" fontId="23" fillId="0" borderId="103" xfId="0" applyNumberFormat="1" applyFont="1" applyBorder="1" applyAlignment="1">
      <alignment horizontal="center"/>
    </xf>
    <xf numFmtId="164" fontId="1" fillId="0" borderId="103" xfId="0" applyNumberFormat="1" applyFont="1" applyBorder="1" applyAlignment="1">
      <alignment horizontal="center"/>
    </xf>
    <xf numFmtId="164" fontId="25" fillId="0" borderId="103" xfId="0" applyNumberFormat="1" applyFont="1" applyBorder="1" applyAlignment="1">
      <alignment horizontal="center"/>
    </xf>
    <xf numFmtId="0" fontId="1" fillId="0" borderId="105" xfId="0" applyFont="1" applyBorder="1"/>
    <xf numFmtId="0" fontId="0" fillId="0" borderId="105" xfId="0" applyBorder="1" applyAlignment="1">
      <alignment horizontal="center"/>
    </xf>
    <xf numFmtId="164" fontId="69" fillId="0" borderId="105" xfId="0" applyNumberFormat="1" applyFont="1" applyBorder="1" applyAlignment="1">
      <alignment horizontal="center"/>
    </xf>
    <xf numFmtId="164" fontId="1" fillId="0" borderId="105" xfId="0" applyNumberFormat="1" applyFont="1" applyBorder="1" applyAlignment="1">
      <alignment horizontal="center"/>
    </xf>
    <xf numFmtId="164" fontId="25" fillId="0" borderId="105" xfId="0" applyNumberFormat="1" applyFont="1" applyBorder="1" applyAlignment="1">
      <alignment horizontal="center"/>
    </xf>
    <xf numFmtId="164" fontId="25" fillId="0" borderId="114" xfId="0" applyNumberFormat="1" applyFont="1" applyBorder="1" applyAlignment="1">
      <alignment horizontal="center"/>
    </xf>
    <xf numFmtId="164" fontId="25" fillId="0" borderId="115" xfId="0" applyNumberFormat="1" applyFont="1" applyBorder="1" applyAlignment="1">
      <alignment horizontal="center"/>
    </xf>
    <xf numFmtId="164" fontId="70" fillId="0" borderId="105" xfId="0" applyNumberFormat="1" applyFont="1" applyBorder="1" applyAlignment="1">
      <alignment horizontal="center" vertical="center"/>
    </xf>
    <xf numFmtId="0" fontId="0" fillId="0" borderId="0" xfId="0" applyAlignment="1">
      <alignment horizontal="center" vertical="center" wrapText="1"/>
    </xf>
    <xf numFmtId="0" fontId="48" fillId="0" borderId="106" xfId="0" applyFont="1" applyBorder="1"/>
    <xf numFmtId="0" fontId="51" fillId="0" borderId="120" xfId="0" applyFont="1" applyBorder="1" applyAlignment="1">
      <alignment horizontal="center" vertical="center"/>
    </xf>
    <xf numFmtId="0" fontId="5" fillId="0" borderId="111" xfId="0" applyFont="1" applyBorder="1" applyAlignment="1" applyProtection="1">
      <alignment vertical="center"/>
      <protection locked="0"/>
    </xf>
    <xf numFmtId="0" fontId="51" fillId="0" borderId="111" xfId="0" applyFont="1" applyBorder="1" applyAlignment="1">
      <alignment horizontal="right" vertical="center"/>
    </xf>
    <xf numFmtId="0" fontId="4" fillId="0" borderId="25" xfId="0" applyFont="1" applyBorder="1" applyAlignment="1">
      <alignment horizontal="right"/>
    </xf>
    <xf numFmtId="0" fontId="4" fillId="0" borderId="118" xfId="0" applyFont="1" applyBorder="1" applyAlignment="1">
      <alignment horizontal="right"/>
    </xf>
    <xf numFmtId="0" fontId="43" fillId="9" borderId="94" xfId="2" applyFill="1" applyBorder="1"/>
    <xf numFmtId="0" fontId="0" fillId="7" borderId="0" xfId="0" applyFill="1" applyProtection="1">
      <protection locked="0"/>
    </xf>
    <xf numFmtId="0" fontId="0" fillId="0" borderId="0" xfId="0" applyAlignment="1" applyProtection="1">
      <alignment horizontal="left" vertical="center"/>
      <protection locked="0"/>
    </xf>
    <xf numFmtId="0" fontId="78" fillId="0" borderId="0" xfId="0" applyFont="1" applyAlignment="1">
      <alignment vertical="top" wrapText="1"/>
    </xf>
    <xf numFmtId="0" fontId="0" fillId="3" borderId="35" xfId="0" applyFill="1" applyBorder="1" applyProtection="1">
      <protection locked="0"/>
    </xf>
    <xf numFmtId="0" fontId="44" fillId="0" borderId="134" xfId="0" applyFont="1" applyBorder="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81" fillId="2" borderId="0" xfId="0" applyFont="1" applyFill="1"/>
    <xf numFmtId="0" fontId="82" fillId="2" borderId="0" xfId="0" applyFont="1" applyFill="1" applyAlignment="1">
      <alignment wrapText="1"/>
    </xf>
    <xf numFmtId="0" fontId="81" fillId="7" borderId="95" xfId="0" applyFont="1" applyFill="1" applyBorder="1"/>
    <xf numFmtId="0" fontId="0" fillId="7" borderId="96" xfId="0" applyFill="1" applyBorder="1" applyProtection="1">
      <protection locked="0"/>
    </xf>
    <xf numFmtId="164" fontId="1" fillId="0" borderId="138" xfId="0" applyNumberFormat="1" applyFont="1" applyBorder="1" applyAlignment="1">
      <alignment horizontal="center"/>
    </xf>
    <xf numFmtId="0" fontId="19" fillId="0" borderId="102" xfId="0" applyFont="1" applyBorder="1" applyAlignment="1">
      <alignment horizontal="center" vertical="center"/>
    </xf>
    <xf numFmtId="0" fontId="0" fillId="0" borderId="102" xfId="0" applyBorder="1"/>
    <xf numFmtId="0" fontId="0" fillId="3" borderId="108" xfId="0" applyFill="1" applyBorder="1" applyAlignment="1" applyProtection="1">
      <alignment horizontal="center"/>
      <protection locked="0"/>
    </xf>
    <xf numFmtId="0" fontId="0" fillId="0" borderId="0" xfId="0" applyAlignment="1" applyProtection="1">
      <alignment horizontal="center"/>
      <protection locked="0"/>
    </xf>
    <xf numFmtId="0" fontId="0" fillId="3" borderId="103" xfId="0" applyFill="1" applyBorder="1" applyProtection="1">
      <protection locked="0"/>
    </xf>
    <xf numFmtId="0" fontId="0" fillId="3" borderId="122" xfId="0" applyFill="1" applyBorder="1" applyAlignment="1" applyProtection="1">
      <alignment horizontal="center"/>
      <protection locked="0"/>
    </xf>
    <xf numFmtId="0" fontId="0" fillId="0" borderId="29" xfId="0" applyBorder="1" applyAlignment="1">
      <alignment horizontal="center"/>
    </xf>
    <xf numFmtId="0" fontId="0" fillId="3" borderId="123" xfId="0" applyFill="1" applyBorder="1" applyAlignment="1" applyProtection="1">
      <alignment horizontal="center"/>
      <protection locked="0"/>
    </xf>
    <xf numFmtId="0" fontId="0" fillId="0" borderId="107" xfId="0" applyBorder="1" applyAlignment="1" applyProtection="1">
      <alignment horizontal="center"/>
      <protection locked="0"/>
    </xf>
    <xf numFmtId="0" fontId="0" fillId="3" borderId="7" xfId="0" applyFill="1" applyBorder="1" applyAlignment="1" applyProtection="1">
      <alignment horizontal="left" wrapText="1"/>
      <protection locked="0"/>
    </xf>
    <xf numFmtId="0" fontId="82" fillId="7" borderId="137" xfId="0" applyFont="1" applyFill="1" applyBorder="1" applyAlignment="1">
      <alignment horizontal="left" wrapText="1"/>
    </xf>
    <xf numFmtId="0" fontId="31" fillId="0" borderId="0" xfId="0" applyFont="1" applyAlignment="1" applyProtection="1">
      <alignment vertical="top"/>
      <protection locked="0"/>
    </xf>
    <xf numFmtId="0" fontId="31" fillId="2" borderId="0" xfId="0" applyFont="1" applyFill="1" applyAlignment="1" applyProtection="1">
      <alignment vertical="top"/>
      <protection locked="0"/>
    </xf>
    <xf numFmtId="0" fontId="4" fillId="0" borderId="112" xfId="0" applyFont="1" applyBorder="1" applyAlignment="1">
      <alignment horizontal="center"/>
    </xf>
    <xf numFmtId="0" fontId="4" fillId="0" borderId="117" xfId="0" applyFont="1" applyBorder="1" applyAlignment="1">
      <alignment horizontal="center"/>
    </xf>
    <xf numFmtId="0" fontId="4" fillId="2" borderId="12" xfId="0" applyFont="1" applyFill="1" applyBorder="1"/>
    <xf numFmtId="0" fontId="4" fillId="2" borderId="129" xfId="0" applyFont="1" applyFill="1" applyBorder="1"/>
    <xf numFmtId="0" fontId="4" fillId="2" borderId="23"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xf numFmtId="0" fontId="4" fillId="2" borderId="34" xfId="0" applyFont="1" applyFill="1" applyBorder="1" applyAlignment="1">
      <alignment horizontal="center"/>
    </xf>
    <xf numFmtId="164" fontId="4" fillId="2" borderId="24" xfId="0" applyNumberFormat="1" applyFont="1" applyFill="1" applyBorder="1" applyAlignment="1">
      <alignment horizontal="center"/>
    </xf>
    <xf numFmtId="0" fontId="4" fillId="0" borderId="24" xfId="0" applyFont="1" applyBorder="1" applyAlignment="1">
      <alignment horizontal="center"/>
    </xf>
    <xf numFmtId="0" fontId="46" fillId="12" borderId="143" xfId="0" applyFont="1" applyFill="1" applyBorder="1"/>
    <xf numFmtId="0" fontId="26" fillId="12" borderId="144" xfId="0" applyFont="1" applyFill="1" applyBorder="1"/>
    <xf numFmtId="0" fontId="0" fillId="7" borderId="96" xfId="0" applyFill="1" applyBorder="1" applyAlignment="1">
      <alignment horizontal="center" vertical="center" wrapText="1"/>
    </xf>
    <xf numFmtId="0" fontId="0" fillId="7" borderId="137" xfId="0" applyFill="1" applyBorder="1" applyAlignment="1">
      <alignment horizontal="center" vertical="center" wrapText="1"/>
    </xf>
    <xf numFmtId="0" fontId="52" fillId="2" borderId="102" xfId="0" applyFont="1" applyFill="1" applyBorder="1" applyAlignment="1">
      <alignment vertical="center"/>
    </xf>
    <xf numFmtId="0" fontId="4" fillId="6" borderId="0" xfId="0" applyFont="1" applyFill="1" applyAlignment="1">
      <alignment vertical="top"/>
    </xf>
    <xf numFmtId="0" fontId="0" fillId="3" borderId="150" xfId="0" applyFill="1" applyBorder="1" applyProtection="1">
      <protection locked="0"/>
    </xf>
    <xf numFmtId="0" fontId="48" fillId="2" borderId="153" xfId="0" applyFont="1" applyFill="1" applyBorder="1"/>
    <xf numFmtId="0" fontId="48" fillId="0" borderId="153" xfId="0" applyFont="1" applyBorder="1" applyProtection="1">
      <protection locked="0"/>
    </xf>
    <xf numFmtId="0" fontId="48" fillId="0" borderId="153" xfId="0" applyFont="1" applyBorder="1"/>
    <xf numFmtId="1" fontId="0" fillId="2" borderId="153" xfId="0" applyNumberFormat="1" applyFill="1" applyBorder="1" applyAlignment="1">
      <alignment horizontal="center" vertical="center"/>
    </xf>
    <xf numFmtId="0" fontId="44" fillId="3" borderId="153" xfId="0" applyFont="1" applyFill="1" applyBorder="1" applyProtection="1">
      <protection locked="0"/>
    </xf>
    <xf numFmtId="164" fontId="0" fillId="3" borderId="156" xfId="0" applyNumberFormat="1" applyFill="1" applyBorder="1" applyProtection="1">
      <protection locked="0"/>
    </xf>
    <xf numFmtId="0" fontId="0" fillId="3" borderId="155" xfId="0" applyFill="1" applyBorder="1" applyProtection="1">
      <protection locked="0"/>
    </xf>
    <xf numFmtId="0" fontId="0" fillId="0" borderId="157" xfId="0" applyBorder="1"/>
    <xf numFmtId="0" fontId="0" fillId="0" borderId="158" xfId="0" applyBorder="1"/>
    <xf numFmtId="164" fontId="0" fillId="3" borderId="156" xfId="0" applyNumberFormat="1" applyFill="1" applyBorder="1" applyAlignment="1" applyProtection="1">
      <alignment horizontal="center"/>
      <protection locked="0"/>
    </xf>
    <xf numFmtId="0" fontId="0" fillId="3" borderId="159" xfId="0" applyFill="1" applyBorder="1" applyAlignment="1" applyProtection="1">
      <alignment horizontal="center"/>
      <protection locked="0"/>
    </xf>
    <xf numFmtId="0" fontId="0" fillId="3" borderId="154" xfId="0" applyFill="1" applyBorder="1" applyAlignment="1" applyProtection="1">
      <alignment horizontal="center"/>
      <protection locked="0"/>
    </xf>
    <xf numFmtId="166" fontId="0" fillId="3" borderId="154" xfId="0" applyNumberFormat="1" applyFill="1" applyBorder="1" applyAlignment="1" applyProtection="1">
      <alignment horizontal="center"/>
      <protection locked="0"/>
    </xf>
    <xf numFmtId="0" fontId="0" fillId="3" borderId="151" xfId="0" applyFill="1" applyBorder="1" applyAlignment="1" applyProtection="1">
      <alignment horizontal="left"/>
      <protection locked="0"/>
    </xf>
    <xf numFmtId="0" fontId="4" fillId="3" borderId="160" xfId="0" applyFont="1" applyFill="1" applyBorder="1" applyAlignment="1" applyProtection="1">
      <alignment horizontal="center"/>
      <protection locked="0"/>
    </xf>
    <xf numFmtId="164" fontId="4" fillId="3" borderId="156" xfId="0" applyNumberFormat="1" applyFont="1" applyFill="1" applyBorder="1" applyAlignment="1" applyProtection="1">
      <alignment horizontal="center"/>
      <protection locked="0"/>
    </xf>
    <xf numFmtId="164" fontId="0" fillId="3" borderId="156" xfId="0" applyNumberFormat="1" applyFill="1" applyBorder="1" applyAlignment="1" applyProtection="1">
      <alignment horizontal="right"/>
      <protection locked="0"/>
    </xf>
    <xf numFmtId="0" fontId="0" fillId="3" borderId="153" xfId="0" applyFill="1" applyBorder="1" applyAlignment="1" applyProtection="1">
      <alignment horizontal="right"/>
      <protection locked="0"/>
    </xf>
    <xf numFmtId="0" fontId="0" fillId="3" borderId="152" xfId="0" applyFill="1" applyBorder="1" applyAlignment="1" applyProtection="1">
      <alignment horizontal="right"/>
      <protection locked="0"/>
    </xf>
    <xf numFmtId="164" fontId="0" fillId="3" borderId="161" xfId="0" applyNumberFormat="1" applyFill="1" applyBorder="1" applyAlignment="1" applyProtection="1">
      <alignment horizontal="right"/>
      <protection locked="0"/>
    </xf>
    <xf numFmtId="0" fontId="0" fillId="3" borderId="156" xfId="0" applyFill="1" applyBorder="1" applyProtection="1">
      <protection locked="0"/>
    </xf>
    <xf numFmtId="0" fontId="0" fillId="0" borderId="160" xfId="0" applyBorder="1" applyAlignment="1">
      <alignment horizontal="center" vertical="center"/>
    </xf>
    <xf numFmtId="0" fontId="29" fillId="0" borderId="156" xfId="0" applyFont="1" applyBorder="1" applyAlignment="1">
      <alignment horizontal="center" vertical="center"/>
    </xf>
    <xf numFmtId="0" fontId="27" fillId="0" borderId="160" xfId="0" applyFont="1" applyBorder="1" applyAlignment="1">
      <alignment horizontal="center" vertical="center"/>
    </xf>
    <xf numFmtId="0" fontId="27" fillId="0" borderId="156" xfId="0" applyFont="1" applyBorder="1" applyAlignment="1">
      <alignment horizontal="center" vertical="center"/>
    </xf>
    <xf numFmtId="0" fontId="23" fillId="0" borderId="153" xfId="0" applyFont="1" applyBorder="1" applyAlignment="1">
      <alignment horizontal="center" vertical="center" wrapText="1"/>
    </xf>
    <xf numFmtId="0" fontId="1" fillId="3" borderId="153" xfId="0" applyFont="1" applyFill="1" applyBorder="1" applyAlignment="1" applyProtection="1">
      <alignment horizontal="center" vertical="center" wrapText="1"/>
      <protection locked="0"/>
    </xf>
    <xf numFmtId="0" fontId="1" fillId="0" borderId="153" xfId="0" applyFont="1" applyBorder="1" applyAlignment="1">
      <alignment horizontal="center" vertical="center" wrapText="1"/>
    </xf>
    <xf numFmtId="0" fontId="0" fillId="2" borderId="159" xfId="0" applyFill="1" applyBorder="1"/>
    <xf numFmtId="169" fontId="0" fillId="2" borderId="154" xfId="0" applyNumberFormat="1" applyFill="1" applyBorder="1" applyAlignment="1">
      <alignment horizontal="center"/>
    </xf>
    <xf numFmtId="0" fontId="0" fillId="2" borderId="154" xfId="0" applyFill="1" applyBorder="1" applyAlignment="1">
      <alignment horizontal="center"/>
    </xf>
    <xf numFmtId="164" fontId="0" fillId="2" borderId="161" xfId="0" applyNumberFormat="1" applyFill="1" applyBorder="1" applyAlignment="1">
      <alignment horizontal="center"/>
    </xf>
    <xf numFmtId="164" fontId="0" fillId="0" borderId="162" xfId="0" applyNumberFormat="1" applyBorder="1" applyAlignment="1">
      <alignment horizontal="center"/>
    </xf>
    <xf numFmtId="164" fontId="0" fillId="0" borderId="152" xfId="0" applyNumberFormat="1" applyBorder="1" applyAlignment="1">
      <alignment horizontal="center"/>
    </xf>
    <xf numFmtId="2" fontId="0" fillId="0" borderId="154" xfId="0" applyNumberFormat="1" applyBorder="1" applyAlignment="1">
      <alignment horizontal="center"/>
    </xf>
    <xf numFmtId="0" fontId="5" fillId="0" borderId="154" xfId="0" applyFont="1" applyBorder="1" applyAlignment="1">
      <alignment horizontal="center"/>
    </xf>
    <xf numFmtId="0" fontId="5" fillId="0" borderId="161" xfId="0" applyFont="1" applyBorder="1" applyAlignment="1">
      <alignment horizontal="center"/>
    </xf>
    <xf numFmtId="0" fontId="4" fillId="0" borderId="159" xfId="0" applyFont="1" applyBorder="1"/>
    <xf numFmtId="0" fontId="4" fillId="0" borderId="154" xfId="0" applyFont="1" applyBorder="1"/>
    <xf numFmtId="167" fontId="1" fillId="0" borderId="161" xfId="0" applyNumberFormat="1" applyFont="1" applyBorder="1" applyAlignment="1">
      <alignment horizontal="center"/>
    </xf>
    <xf numFmtId="0" fontId="15" fillId="0" borderId="153" xfId="0" applyFont="1" applyBorder="1" applyAlignment="1">
      <alignment horizontal="center"/>
    </xf>
    <xf numFmtId="0" fontId="16" fillId="0" borderId="153" xfId="0" applyFont="1" applyBorder="1" applyAlignment="1">
      <alignment horizontal="left"/>
    </xf>
    <xf numFmtId="0" fontId="4" fillId="0" borderId="153" xfId="0" applyFont="1" applyBorder="1"/>
    <xf numFmtId="0" fontId="0" fillId="0" borderId="153" xfId="0" applyBorder="1" applyAlignment="1">
      <alignment horizontal="center" vertical="center" wrapText="1"/>
    </xf>
    <xf numFmtId="0" fontId="0" fillId="3" borderId="153" xfId="0" applyFill="1" applyBorder="1" applyAlignment="1">
      <alignment horizontal="center"/>
    </xf>
    <xf numFmtId="17" fontId="35" fillId="0" borderId="163" xfId="0" applyNumberFormat="1" applyFont="1" applyBorder="1" applyAlignment="1" applyProtection="1">
      <alignment horizontal="center" vertical="center"/>
      <protection locked="0"/>
    </xf>
    <xf numFmtId="1" fontId="34" fillId="3" borderId="164" xfId="0" applyNumberFormat="1" applyFont="1" applyFill="1" applyBorder="1" applyAlignment="1" applyProtection="1">
      <alignment horizontal="center" vertical="center"/>
      <protection locked="0"/>
    </xf>
    <xf numFmtId="1" fontId="34" fillId="3" borderId="165" xfId="0" applyNumberFormat="1" applyFont="1" applyFill="1" applyBorder="1" applyAlignment="1">
      <alignment horizontal="center" vertical="center"/>
    </xf>
    <xf numFmtId="1" fontId="34" fillId="3" borderId="164" xfId="0" applyNumberFormat="1" applyFont="1" applyFill="1" applyBorder="1" applyAlignment="1">
      <alignment horizontal="center" vertical="center"/>
    </xf>
    <xf numFmtId="0" fontId="35" fillId="3" borderId="166" xfId="0" applyFont="1" applyFill="1" applyBorder="1" applyProtection="1">
      <protection locked="0"/>
    </xf>
    <xf numFmtId="1" fontId="34" fillId="3" borderId="167" xfId="0" applyNumberFormat="1" applyFont="1" applyFill="1" applyBorder="1" applyAlignment="1">
      <alignment horizontal="center" vertical="center"/>
    </xf>
    <xf numFmtId="0" fontId="35" fillId="3" borderId="168" xfId="0" applyFont="1" applyFill="1" applyBorder="1" applyProtection="1">
      <protection locked="0"/>
    </xf>
    <xf numFmtId="1" fontId="34" fillId="3" borderId="169" xfId="0" applyNumberFormat="1" applyFont="1" applyFill="1" applyBorder="1" applyAlignment="1">
      <alignment horizontal="center" vertical="center"/>
    </xf>
    <xf numFmtId="1" fontId="34" fillId="3" borderId="170" xfId="0" applyNumberFormat="1" applyFont="1" applyFill="1" applyBorder="1" applyAlignment="1">
      <alignment horizontal="center" vertical="center"/>
    </xf>
    <xf numFmtId="0" fontId="35" fillId="0" borderId="163" xfId="0" applyFont="1" applyBorder="1" applyAlignment="1" applyProtection="1">
      <alignment horizontal="center" vertical="center"/>
      <protection locked="0"/>
    </xf>
    <xf numFmtId="0" fontId="47" fillId="3" borderId="40" xfId="2" applyFont="1" applyFill="1" applyBorder="1" applyAlignment="1">
      <alignment horizontal="center" vertical="center"/>
    </xf>
    <xf numFmtId="0" fontId="47" fillId="3" borderId="41" xfId="2" applyFont="1" applyFill="1" applyBorder="1" applyAlignment="1">
      <alignment horizontal="center" vertical="center"/>
    </xf>
    <xf numFmtId="0" fontId="47" fillId="3" borderId="35" xfId="2" applyFont="1" applyFill="1" applyBorder="1" applyAlignment="1">
      <alignment horizontal="center" vertical="center"/>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0" fontId="43" fillId="11" borderId="145" xfId="2" applyFill="1" applyBorder="1" applyAlignment="1">
      <alignment horizontal="center" vertical="center"/>
    </xf>
    <xf numFmtId="0" fontId="43" fillId="11" borderId="104" xfId="2" applyFill="1" applyBorder="1" applyAlignment="1">
      <alignment horizontal="center" vertical="center"/>
    </xf>
    <xf numFmtId="0" fontId="43" fillId="11" borderId="146" xfId="2" applyFill="1" applyBorder="1" applyAlignment="1">
      <alignment horizontal="center" vertical="center"/>
    </xf>
    <xf numFmtId="0" fontId="43" fillId="11" borderId="147" xfId="2" applyFill="1" applyBorder="1" applyAlignment="1">
      <alignment horizontal="center" vertical="center"/>
    </xf>
    <xf numFmtId="0" fontId="0" fillId="4" borderId="0" xfId="0" applyFill="1" applyAlignment="1">
      <alignment horizontal="center" wrapText="1"/>
    </xf>
    <xf numFmtId="0" fontId="43" fillId="4" borderId="0" xfId="2" applyFill="1" applyAlignment="1">
      <alignment horizontal="center"/>
    </xf>
    <xf numFmtId="0" fontId="64" fillId="10" borderId="4" xfId="0" applyFont="1" applyFill="1" applyBorder="1" applyAlignment="1">
      <alignment horizontal="center" vertical="center" wrapText="1"/>
    </xf>
    <xf numFmtId="0" fontId="64" fillId="7" borderId="0" xfId="0" applyFont="1" applyFill="1" applyAlignment="1">
      <alignment horizontal="center" vertical="center" wrapText="1"/>
    </xf>
    <xf numFmtId="0" fontId="64" fillId="7" borderId="41" xfId="0" applyFont="1" applyFill="1" applyBorder="1" applyAlignment="1">
      <alignment horizontal="center" vertical="center" wrapText="1"/>
    </xf>
    <xf numFmtId="0" fontId="0" fillId="3" borderId="38"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59" fillId="0" borderId="5" xfId="0" applyFont="1" applyBorder="1" applyAlignment="1">
      <alignment horizontal="center"/>
    </xf>
    <xf numFmtId="0" fontId="59" fillId="0" borderId="0" xfId="0" applyFont="1" applyAlignment="1">
      <alignment horizontal="center"/>
    </xf>
    <xf numFmtId="0" fontId="4" fillId="0" borderId="150" xfId="0" applyFont="1" applyBorder="1" applyAlignment="1">
      <alignment horizontal="center"/>
    </xf>
    <xf numFmtId="0" fontId="4" fillId="0" borderId="0" xfId="0" applyFont="1" applyAlignment="1">
      <alignment horizontal="center"/>
    </xf>
    <xf numFmtId="0" fontId="4" fillId="0" borderId="36" xfId="0" applyFont="1" applyBorder="1" applyAlignment="1">
      <alignment horizontal="center"/>
    </xf>
    <xf numFmtId="0" fontId="67" fillId="10" borderId="0" xfId="0" applyFont="1" applyFill="1" applyAlignment="1">
      <alignment horizontal="left" wrapText="1" readingOrder="1"/>
    </xf>
    <xf numFmtId="0" fontId="67" fillId="10" borderId="107" xfId="0" applyFont="1" applyFill="1" applyBorder="1" applyAlignment="1">
      <alignment horizontal="left" wrapText="1" readingOrder="1"/>
    </xf>
    <xf numFmtId="0" fontId="64" fillId="10" borderId="0" xfId="0" applyFont="1" applyFill="1" applyAlignment="1">
      <alignment horizontal="left" wrapText="1"/>
    </xf>
    <xf numFmtId="0" fontId="66" fillId="10" borderId="0" xfId="0" applyFont="1" applyFill="1" applyAlignment="1">
      <alignment horizontal="left" wrapText="1"/>
    </xf>
    <xf numFmtId="0" fontId="66" fillId="10" borderId="107" xfId="0" applyFont="1" applyFill="1" applyBorder="1" applyAlignment="1">
      <alignment horizontal="left" wrapText="1"/>
    </xf>
    <xf numFmtId="0" fontId="58" fillId="0" borderId="1" xfId="0" applyFont="1" applyBorder="1" applyAlignment="1">
      <alignment horizontal="center" vertical="center"/>
    </xf>
    <xf numFmtId="0" fontId="58" fillId="0" borderId="39" xfId="0" applyFont="1" applyBorder="1" applyAlignment="1">
      <alignment horizontal="center" vertical="center"/>
    </xf>
    <xf numFmtId="0" fontId="58" fillId="0" borderId="38" xfId="0" applyFont="1" applyBorder="1" applyAlignment="1">
      <alignment horizontal="center" vertical="center"/>
    </xf>
    <xf numFmtId="0" fontId="58" fillId="0" borderId="41"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83" fillId="10" borderId="135" xfId="0" applyFont="1" applyFill="1" applyBorder="1" applyAlignment="1">
      <alignment horizontal="left" vertical="top" wrapText="1"/>
    </xf>
    <xf numFmtId="0" fontId="83" fillId="10" borderId="0" xfId="0" applyFont="1" applyFill="1" applyAlignment="1">
      <alignment horizontal="left" vertical="top" wrapText="1"/>
    </xf>
    <xf numFmtId="0" fontId="4" fillId="0" borderId="38" xfId="0" applyFont="1" applyBorder="1" applyAlignment="1">
      <alignment horizontal="center"/>
    </xf>
    <xf numFmtId="0" fontId="4" fillId="0" borderId="104" xfId="0" applyFont="1" applyBorder="1" applyAlignment="1">
      <alignment horizontal="center"/>
    </xf>
    <xf numFmtId="0" fontId="55" fillId="0" borderId="0" xfId="0" applyFont="1" applyAlignment="1">
      <alignment horizontal="center" vertical="center"/>
    </xf>
    <xf numFmtId="0" fontId="55" fillId="0" borderId="5" xfId="0" applyFont="1" applyBorder="1" applyAlignment="1">
      <alignment horizontal="center" vertical="center"/>
    </xf>
    <xf numFmtId="0" fontId="0" fillId="3" borderId="0" xfId="0" applyFill="1" applyAlignment="1">
      <alignment horizontal="left" vertical="top" wrapText="1"/>
    </xf>
    <xf numFmtId="0" fontId="6" fillId="7" borderId="96" xfId="0" applyFont="1" applyFill="1" applyBorder="1" applyAlignment="1">
      <alignment horizontal="left" vertical="center"/>
    </xf>
    <xf numFmtId="0" fontId="4" fillId="0" borderId="148" xfId="0" applyFont="1" applyBorder="1" applyAlignment="1">
      <alignment horizontal="center"/>
    </xf>
    <xf numFmtId="0" fontId="53" fillId="0" borderId="0" xfId="0" applyFont="1" applyAlignment="1">
      <alignment horizontal="center" vertical="center"/>
    </xf>
    <xf numFmtId="0" fontId="53" fillId="0" borderId="36" xfId="0" applyFont="1" applyBorder="1" applyAlignment="1">
      <alignment horizontal="center" vertical="center"/>
    </xf>
    <xf numFmtId="0" fontId="40" fillId="0" borderId="102" xfId="0" applyFont="1" applyBorder="1" applyAlignment="1">
      <alignment horizontal="left" vertical="center"/>
    </xf>
    <xf numFmtId="0" fontId="40" fillId="0" borderId="0" xfId="0" applyFont="1" applyAlignment="1">
      <alignment horizontal="left" vertical="center"/>
    </xf>
    <xf numFmtId="0" fontId="40" fillId="0" borderId="97" xfId="0" applyFont="1" applyBorder="1" applyAlignment="1">
      <alignment horizontal="left" vertical="center"/>
    </xf>
    <xf numFmtId="0" fontId="61" fillId="0" borderId="0" xfId="0" applyFont="1" applyAlignment="1">
      <alignment horizontal="center"/>
    </xf>
    <xf numFmtId="0" fontId="31" fillId="3" borderId="1" xfId="0" applyFont="1" applyFill="1" applyBorder="1" applyAlignment="1" applyProtection="1">
      <alignment horizontal="left" vertical="top" wrapText="1"/>
      <protection locked="0"/>
    </xf>
    <xf numFmtId="0" fontId="31" fillId="3" borderId="3" xfId="0" applyFont="1" applyFill="1" applyBorder="1" applyAlignment="1" applyProtection="1">
      <alignment horizontal="left" vertical="top" wrapText="1"/>
      <protection locked="0"/>
    </xf>
    <xf numFmtId="0" fontId="31" fillId="3" borderId="6" xfId="0" applyFont="1" applyFill="1" applyBorder="1" applyAlignment="1" applyProtection="1">
      <alignment horizontal="left" vertical="top" wrapText="1"/>
      <protection locked="0"/>
    </xf>
    <xf numFmtId="0" fontId="31" fillId="3" borderId="38" xfId="0" applyFont="1" applyFill="1" applyBorder="1" applyAlignment="1" applyProtection="1">
      <alignment horizontal="left" vertical="top" wrapText="1"/>
      <protection locked="0"/>
    </xf>
    <xf numFmtId="0" fontId="31" fillId="3" borderId="0" xfId="0" applyFont="1" applyFill="1" applyAlignment="1" applyProtection="1">
      <alignment horizontal="left" vertical="top" wrapText="1"/>
      <protection locked="0"/>
    </xf>
    <xf numFmtId="0" fontId="31" fillId="3" borderId="7" xfId="0" applyFont="1" applyFill="1" applyBorder="1" applyAlignment="1" applyProtection="1">
      <alignment horizontal="left" vertical="top" wrapText="1"/>
      <protection locked="0"/>
    </xf>
    <xf numFmtId="0" fontId="31" fillId="3" borderId="2" xfId="0" applyFont="1" applyFill="1" applyBorder="1" applyAlignment="1" applyProtection="1">
      <alignment horizontal="left" vertical="top" wrapText="1"/>
      <protection locked="0"/>
    </xf>
    <xf numFmtId="0" fontId="31" fillId="3" borderId="5" xfId="0" applyFont="1" applyFill="1" applyBorder="1" applyAlignment="1" applyProtection="1">
      <alignment horizontal="left" vertical="top" wrapText="1"/>
      <protection locked="0"/>
    </xf>
    <xf numFmtId="0" fontId="31" fillId="3" borderId="8" xfId="0" applyFont="1" applyFill="1" applyBorder="1" applyAlignment="1" applyProtection="1">
      <alignment horizontal="left" vertical="top" wrapText="1"/>
      <protection locked="0"/>
    </xf>
    <xf numFmtId="0" fontId="40" fillId="0" borderId="0" xfId="0" applyFont="1" applyAlignment="1">
      <alignment horizontal="center" vertical="center"/>
    </xf>
    <xf numFmtId="17" fontId="35" fillId="0" borderId="151" xfId="0" applyNumberFormat="1" applyFont="1" applyBorder="1" applyAlignment="1" applyProtection="1">
      <alignment horizontal="center" vertical="center"/>
      <protection locked="0"/>
    </xf>
    <xf numFmtId="17" fontId="35" fillId="0" borderId="4" xfId="0" applyNumberFormat="1" applyFont="1" applyBorder="1" applyAlignment="1" applyProtection="1">
      <alignment horizontal="center" vertical="center"/>
      <protection locked="0"/>
    </xf>
    <xf numFmtId="17" fontId="35" fillId="0" borderId="152" xfId="0" applyNumberFormat="1" applyFont="1" applyBorder="1" applyAlignment="1" applyProtection="1">
      <alignment horizontal="center" vertical="center"/>
      <protection locked="0"/>
    </xf>
    <xf numFmtId="17" fontId="35" fillId="0" borderId="36" xfId="0" applyNumberFormat="1" applyFont="1" applyBorder="1" applyAlignment="1" applyProtection="1">
      <alignment horizontal="center" vertical="center"/>
      <protection locked="0"/>
    </xf>
    <xf numFmtId="17" fontId="35" fillId="0" borderId="35" xfId="0" applyNumberFormat="1" applyFont="1" applyBorder="1" applyAlignment="1" applyProtection="1">
      <alignment horizontal="center" vertical="center"/>
      <protection locked="0"/>
    </xf>
    <xf numFmtId="0" fontId="35" fillId="0" borderId="151"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40"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0" xfId="0" applyFont="1" applyAlignment="1">
      <alignment horizontal="center" vertical="center" wrapText="1"/>
    </xf>
    <xf numFmtId="0" fontId="35" fillId="0" borderId="102" xfId="0" applyFont="1" applyBorder="1" applyAlignment="1">
      <alignment horizontal="center" vertical="center" wrapText="1"/>
    </xf>
    <xf numFmtId="0" fontId="35" fillId="0" borderId="0" xfId="0" applyFont="1" applyAlignment="1" applyProtection="1">
      <alignment horizontal="center" vertical="center" wrapText="1"/>
      <protection locked="0"/>
    </xf>
    <xf numFmtId="0" fontId="35" fillId="0" borderId="102" xfId="0" applyFont="1" applyBorder="1" applyAlignment="1" applyProtection="1">
      <alignment horizontal="center" vertical="center" wrapText="1"/>
      <protection locked="0"/>
    </xf>
    <xf numFmtId="0" fontId="35" fillId="0" borderId="149" xfId="0" applyFont="1" applyBorder="1" applyAlignment="1" applyProtection="1">
      <alignment horizontal="center" vertical="center"/>
      <protection locked="0"/>
    </xf>
    <xf numFmtId="0" fontId="35" fillId="0" borderId="152" xfId="0" applyFont="1" applyBorder="1" applyAlignment="1" applyProtection="1">
      <alignment horizontal="center" vertical="center"/>
      <protection locked="0"/>
    </xf>
    <xf numFmtId="0" fontId="35" fillId="0" borderId="41" xfId="0" applyFont="1" applyBorder="1" applyAlignment="1" applyProtection="1">
      <alignment horizontal="center" vertical="center"/>
      <protection locked="0"/>
    </xf>
    <xf numFmtId="0" fontId="22" fillId="10" borderId="1" xfId="0" applyFont="1" applyFill="1" applyBorder="1" applyAlignment="1">
      <alignment horizontal="center" vertical="top" wrapText="1"/>
    </xf>
    <xf numFmtId="0" fontId="22" fillId="10" borderId="3" xfId="0" applyFont="1" applyFill="1" applyBorder="1" applyAlignment="1">
      <alignment horizontal="center" vertical="top" wrapText="1"/>
    </xf>
    <xf numFmtId="0" fontId="22" fillId="10" borderId="6" xfId="0" applyFont="1" applyFill="1" applyBorder="1" applyAlignment="1">
      <alignment horizontal="center" vertical="top" wrapText="1"/>
    </xf>
    <xf numFmtId="0" fontId="22" fillId="10" borderId="91" xfId="0" applyFont="1" applyFill="1" applyBorder="1" applyAlignment="1">
      <alignment horizontal="center" vertical="top" wrapText="1"/>
    </xf>
    <xf numFmtId="0" fontId="22" fillId="10" borderId="92" xfId="0" applyFont="1" applyFill="1" applyBorder="1" applyAlignment="1">
      <alignment horizontal="center" vertical="top" wrapText="1"/>
    </xf>
    <xf numFmtId="0" fontId="22" fillId="10" borderId="93" xfId="0" applyFont="1" applyFill="1" applyBorder="1" applyAlignment="1">
      <alignment horizontal="center" vertical="top" wrapText="1"/>
    </xf>
    <xf numFmtId="0" fontId="22" fillId="10" borderId="12" xfId="0" applyFont="1" applyFill="1" applyBorder="1" applyAlignment="1">
      <alignment horizontal="center" vertical="center"/>
    </xf>
    <xf numFmtId="0" fontId="22" fillId="10" borderId="13" xfId="0" applyFont="1" applyFill="1" applyBorder="1" applyAlignment="1">
      <alignment horizontal="center" vertical="center"/>
    </xf>
    <xf numFmtId="0" fontId="22" fillId="10" borderId="14" xfId="0" applyFont="1" applyFill="1" applyBorder="1" applyAlignment="1">
      <alignment horizontal="center" vertical="center"/>
    </xf>
    <xf numFmtId="0" fontId="19" fillId="0" borderId="0" xfId="0" applyFont="1" applyAlignment="1">
      <alignment horizontal="center" vertical="center"/>
    </xf>
    <xf numFmtId="0" fontId="22" fillId="3" borderId="139" xfId="0" applyFont="1" applyFill="1" applyBorder="1" applyAlignment="1">
      <alignment horizontal="left" vertical="top" wrapText="1"/>
    </xf>
    <xf numFmtId="0" fontId="22" fillId="3" borderId="140" xfId="0" applyFont="1" applyFill="1" applyBorder="1" applyAlignment="1">
      <alignment horizontal="left" vertical="top" wrapText="1"/>
    </xf>
    <xf numFmtId="0" fontId="22" fillId="3" borderId="141" xfId="0" applyFont="1" applyFill="1" applyBorder="1" applyAlignment="1">
      <alignment horizontal="left" vertical="top" wrapText="1"/>
    </xf>
    <xf numFmtId="0" fontId="22" fillId="3" borderId="38"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xf numFmtId="0" fontId="22" fillId="3" borderId="2" xfId="0" applyFont="1" applyFill="1" applyBorder="1" applyAlignment="1">
      <alignment horizontal="left" vertical="top" wrapText="1"/>
    </xf>
    <xf numFmtId="0" fontId="22" fillId="3" borderId="5" xfId="0" applyFont="1" applyFill="1" applyBorder="1" applyAlignment="1">
      <alignment horizontal="left" vertical="top" wrapText="1"/>
    </xf>
    <xf numFmtId="0" fontId="22" fillId="3" borderId="8" xfId="0" applyFont="1" applyFill="1" applyBorder="1" applyAlignment="1">
      <alignment horizontal="left" vertical="top" wrapText="1"/>
    </xf>
    <xf numFmtId="0" fontId="78" fillId="10" borderId="124" xfId="0" applyFont="1" applyFill="1" applyBorder="1" applyAlignment="1">
      <alignment horizontal="left" vertical="top" wrapText="1"/>
    </xf>
    <xf numFmtId="0" fontId="75" fillId="10" borderId="125" xfId="0" applyFont="1" applyFill="1" applyBorder="1" applyAlignment="1">
      <alignment horizontal="left" vertical="top" wrapText="1"/>
    </xf>
    <xf numFmtId="0" fontId="75" fillId="10" borderId="126" xfId="0" applyFont="1" applyFill="1" applyBorder="1" applyAlignment="1">
      <alignment horizontal="left" vertical="top" wrapText="1"/>
    </xf>
    <xf numFmtId="0" fontId="75" fillId="10" borderId="107" xfId="0" applyFont="1" applyFill="1" applyBorder="1" applyAlignment="1">
      <alignment horizontal="left" vertical="top" wrapText="1"/>
    </xf>
    <xf numFmtId="0" fontId="75" fillId="10" borderId="127" xfId="0" applyFont="1" applyFill="1" applyBorder="1" applyAlignment="1">
      <alignment horizontal="left" vertical="top" wrapText="1"/>
    </xf>
    <xf numFmtId="0" fontId="75" fillId="10" borderId="128" xfId="0" applyFont="1" applyFill="1" applyBorder="1" applyAlignment="1">
      <alignment horizontal="left" vertical="top" wrapText="1"/>
    </xf>
    <xf numFmtId="0" fontId="1" fillId="0" borderId="121" xfId="0" applyFont="1" applyBorder="1" applyAlignment="1" applyProtection="1">
      <alignment horizontal="center" vertical="center"/>
      <protection locked="0"/>
    </xf>
    <xf numFmtId="0" fontId="1" fillId="0" borderId="119" xfId="0" applyFont="1" applyBorder="1" applyAlignment="1" applyProtection="1">
      <alignment horizontal="center" vertical="center"/>
      <protection locked="0"/>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5" fillId="2" borderId="15" xfId="0" applyFont="1" applyFill="1" applyBorder="1" applyAlignment="1">
      <alignment horizontal="left"/>
    </xf>
    <xf numFmtId="0" fontId="5" fillId="2" borderId="17" xfId="0" applyFont="1" applyFill="1" applyBorder="1" applyAlignment="1">
      <alignment horizontal="left"/>
    </xf>
    <xf numFmtId="0" fontId="5" fillId="0" borderId="1" xfId="0" applyFont="1" applyBorder="1" applyAlignment="1">
      <alignment horizontal="left"/>
    </xf>
    <xf numFmtId="0" fontId="5" fillId="0" borderId="3" xfId="0" applyFont="1" applyBorder="1" applyAlignment="1">
      <alignment horizontal="left"/>
    </xf>
    <xf numFmtId="0" fontId="5" fillId="0" borderId="17" xfId="0" applyFont="1" applyBorder="1" applyAlignment="1">
      <alignment horizontal="left"/>
    </xf>
    <xf numFmtId="0" fontId="0" fillId="0" borderId="15" xfId="0" applyBorder="1" applyAlignment="1">
      <alignment horizontal="center"/>
    </xf>
    <xf numFmtId="0" fontId="0" fillId="0" borderId="17" xfId="0" applyBorder="1" applyAlignment="1">
      <alignment horizontal="center"/>
    </xf>
    <xf numFmtId="0" fontId="78" fillId="10" borderId="131" xfId="0" applyFont="1" applyFill="1" applyBorder="1" applyAlignment="1">
      <alignment horizontal="left" vertical="top" wrapText="1"/>
    </xf>
    <xf numFmtId="0" fontId="78" fillId="10" borderId="111" xfId="0" applyFont="1" applyFill="1" applyBorder="1" applyAlignment="1">
      <alignment horizontal="left" vertical="top" wrapText="1"/>
    </xf>
    <xf numFmtId="0" fontId="78" fillId="10" borderId="120" xfId="0" applyFont="1" applyFill="1" applyBorder="1" applyAlignment="1">
      <alignment horizontal="left" vertical="top" wrapText="1"/>
    </xf>
    <xf numFmtId="0" fontId="78" fillId="10" borderId="135" xfId="0" applyFont="1" applyFill="1" applyBorder="1" applyAlignment="1">
      <alignment horizontal="left" vertical="top" wrapText="1"/>
    </xf>
    <xf numFmtId="0" fontId="78" fillId="10" borderId="0" xfId="0" applyFont="1" applyFill="1" applyAlignment="1">
      <alignment horizontal="left" vertical="top" wrapText="1"/>
    </xf>
    <xf numFmtId="0" fontId="78" fillId="10" borderId="136" xfId="0" applyFont="1" applyFill="1" applyBorder="1" applyAlignment="1">
      <alignment horizontal="left" vertical="top" wrapText="1"/>
    </xf>
    <xf numFmtId="0" fontId="78" fillId="10" borderId="132" xfId="0" applyFont="1" applyFill="1" applyBorder="1" applyAlignment="1">
      <alignment horizontal="left" vertical="top" wrapText="1"/>
    </xf>
    <xf numFmtId="0" fontId="78" fillId="10" borderId="97" xfId="0" applyFont="1" applyFill="1" applyBorder="1" applyAlignment="1">
      <alignment horizontal="left" vertical="top" wrapText="1"/>
    </xf>
    <xf numFmtId="0" fontId="78" fillId="10" borderId="133" xfId="0" applyFont="1" applyFill="1" applyBorder="1" applyAlignment="1">
      <alignment horizontal="left" vertical="top" wrapText="1"/>
    </xf>
    <xf numFmtId="0" fontId="0" fillId="3" borderId="1"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63" fillId="0" borderId="0" xfId="0" applyFont="1" applyAlignment="1">
      <alignment horizontal="center" vertical="center"/>
    </xf>
    <xf numFmtId="0" fontId="63" fillId="0" borderId="97" xfId="0" applyFont="1" applyBorder="1" applyAlignment="1">
      <alignment horizontal="center" vertical="center"/>
    </xf>
    <xf numFmtId="0" fontId="80" fillId="10" borderId="5" xfId="0" applyFont="1" applyFill="1" applyBorder="1" applyAlignment="1">
      <alignment horizontal="left" vertical="center" wrapText="1"/>
    </xf>
    <xf numFmtId="0" fontId="65" fillId="10" borderId="0" xfId="0" applyFont="1" applyFill="1" applyAlignment="1">
      <alignment horizontal="left" wrapText="1"/>
    </xf>
    <xf numFmtId="0" fontId="0" fillId="10" borderId="0" xfId="0" applyFill="1" applyAlignment="1">
      <alignment horizontal="left" wrapText="1"/>
    </xf>
    <xf numFmtId="0" fontId="62" fillId="0" borderId="0" xfId="0" applyFont="1" applyAlignment="1">
      <alignment horizontal="center" vertical="center"/>
    </xf>
    <xf numFmtId="0" fontId="62" fillId="0" borderId="97" xfId="0" applyFont="1" applyBorder="1" applyAlignment="1">
      <alignment horizontal="center" vertical="center"/>
    </xf>
    <xf numFmtId="0" fontId="0" fillId="3" borderId="130"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142" xfId="0" applyFill="1" applyBorder="1" applyAlignment="1" applyProtection="1">
      <alignment horizontal="left"/>
      <protection locked="0"/>
    </xf>
    <xf numFmtId="0" fontId="75" fillId="10" borderId="111" xfId="0" applyFont="1" applyFill="1" applyBorder="1" applyAlignment="1">
      <alignment horizontal="left" vertical="top" wrapText="1"/>
    </xf>
    <xf numFmtId="0" fontId="75" fillId="10" borderId="0" xfId="0" applyFont="1" applyFill="1" applyAlignment="1">
      <alignment horizontal="left" vertical="top" wrapText="1"/>
    </xf>
    <xf numFmtId="0" fontId="23" fillId="0" borderId="38"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6" fillId="7" borderId="101" xfId="0" applyFont="1" applyFill="1" applyBorder="1" applyAlignment="1">
      <alignment horizontal="left" vertical="center"/>
    </xf>
    <xf numFmtId="0" fontId="5" fillId="0" borderId="0" xfId="0" applyFont="1" applyAlignment="1">
      <alignment horizontal="center" vertical="center" wrapText="1"/>
    </xf>
    <xf numFmtId="0" fontId="65" fillId="0" borderId="0" xfId="0" applyFont="1" applyAlignment="1">
      <alignment horizontal="left" wrapText="1"/>
    </xf>
    <xf numFmtId="0" fontId="0" fillId="0" borderId="0" xfId="0" applyAlignment="1">
      <alignment horizontal="left" wrapText="1"/>
    </xf>
    <xf numFmtId="0" fontId="32" fillId="8" borderId="36" xfId="0" applyFont="1" applyFill="1" applyBorder="1" applyAlignment="1">
      <alignment horizontal="center" vertical="center"/>
    </xf>
    <xf numFmtId="0" fontId="40" fillId="0" borderId="36" xfId="0" applyFont="1" applyBorder="1" applyAlignment="1">
      <alignment horizontal="left" vertical="center"/>
    </xf>
    <xf numFmtId="17" fontId="35" fillId="0" borderId="163" xfId="0" applyNumberFormat="1" applyFont="1" applyBorder="1" applyAlignment="1" applyProtection="1">
      <alignment horizontal="center" vertical="center"/>
      <protection locked="0"/>
    </xf>
    <xf numFmtId="0" fontId="71" fillId="2" borderId="160" xfId="0" applyFont="1" applyFill="1" applyBorder="1" applyAlignment="1" applyProtection="1">
      <alignment horizontal="center" vertical="center"/>
      <protection locked="0"/>
    </xf>
    <xf numFmtId="0" fontId="32" fillId="2" borderId="160" xfId="0" applyFont="1" applyFill="1" applyBorder="1" applyAlignment="1" applyProtection="1">
      <alignment horizontal="right" vertical="center"/>
      <protection locked="0"/>
    </xf>
    <xf numFmtId="0" fontId="31" fillId="2" borderId="160" xfId="0" quotePrefix="1"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73" fillId="2" borderId="0" xfId="0" applyFont="1" applyFill="1" applyAlignment="1" applyProtection="1">
      <alignment horizontal="center" vertical="center" wrapText="1"/>
      <protection locked="0"/>
    </xf>
    <xf numFmtId="0" fontId="32" fillId="8" borderId="4" xfId="0" applyFont="1" applyFill="1" applyBorder="1" applyAlignment="1" applyProtection="1">
      <alignment horizontal="center" vertical="center"/>
      <protection locked="0"/>
    </xf>
    <xf numFmtId="0" fontId="32" fillId="8" borderId="152" xfId="0" applyFont="1" applyFill="1" applyBorder="1" applyAlignment="1" applyProtection="1">
      <alignment horizontal="center" vertical="center"/>
      <protection locked="0"/>
    </xf>
    <xf numFmtId="0" fontId="32" fillId="8" borderId="36" xfId="0" applyFont="1" applyFill="1" applyBorder="1" applyAlignment="1" applyProtection="1">
      <alignment horizontal="center" vertical="center"/>
      <protection locked="0"/>
    </xf>
    <xf numFmtId="0" fontId="32" fillId="8" borderId="35" xfId="0" applyFont="1" applyFill="1" applyBorder="1" applyAlignment="1" applyProtection="1">
      <alignment horizontal="center" vertical="center"/>
      <protection locked="0"/>
    </xf>
    <xf numFmtId="0" fontId="35" fillId="0" borderId="154" xfId="0" applyFont="1" applyBorder="1" applyAlignment="1">
      <alignment horizontal="center" vertical="center" wrapText="1"/>
    </xf>
    <xf numFmtId="0" fontId="35" fillId="0" borderId="160" xfId="0" applyFont="1" applyBorder="1" applyAlignment="1">
      <alignment horizontal="center" vertical="center" wrapText="1"/>
    </xf>
    <xf numFmtId="0" fontId="35" fillId="0" borderId="27" xfId="0" applyFont="1" applyBorder="1" applyAlignment="1" applyProtection="1">
      <alignment horizontal="center" vertical="center" wrapText="1"/>
      <protection locked="0"/>
    </xf>
    <xf numFmtId="0" fontId="35" fillId="0" borderId="160" xfId="0" applyFont="1" applyBorder="1" applyAlignment="1" applyProtection="1">
      <alignment horizontal="center" vertical="center" wrapText="1"/>
      <protection locked="0"/>
    </xf>
    <xf numFmtId="0" fontId="46" fillId="5" borderId="171" xfId="0" applyFont="1" applyFill="1" applyBorder="1"/>
    <xf numFmtId="0" fontId="26" fillId="5" borderId="172" xfId="0" applyFont="1" applyFill="1" applyBorder="1"/>
    <xf numFmtId="0" fontId="47" fillId="3" borderId="163" xfId="2" applyFont="1" applyFill="1" applyBorder="1" applyAlignment="1">
      <alignment horizontal="center" vertical="center"/>
    </xf>
    <xf numFmtId="0" fontId="4" fillId="4" borderId="173" xfId="0" applyFont="1" applyFill="1" applyBorder="1" applyAlignment="1">
      <alignment horizontal="center" vertical="top" wrapText="1"/>
    </xf>
    <xf numFmtId="0" fontId="4" fillId="4" borderId="174" xfId="0" applyFont="1" applyFill="1" applyBorder="1" applyAlignment="1">
      <alignment horizontal="center" vertical="top" wrapText="1"/>
    </xf>
    <xf numFmtId="0" fontId="4" fillId="4" borderId="175" xfId="0" applyFont="1" applyFill="1" applyBorder="1" applyAlignment="1">
      <alignment horizontal="center" vertical="top" wrapText="1"/>
    </xf>
    <xf numFmtId="0" fontId="0" fillId="0" borderId="171" xfId="0" applyBorder="1" applyAlignment="1">
      <alignment horizontal="center" vertical="top" wrapText="1"/>
    </xf>
    <xf numFmtId="0" fontId="0" fillId="0" borderId="172" xfId="0" applyBorder="1" applyAlignment="1">
      <alignment horizontal="center" vertical="top" wrapText="1"/>
    </xf>
    <xf numFmtId="0" fontId="65" fillId="4" borderId="173" xfId="0" applyFont="1" applyFill="1" applyBorder="1" applyAlignment="1">
      <alignment horizontal="center" vertical="top" wrapText="1"/>
    </xf>
    <xf numFmtId="0" fontId="0" fillId="4" borderId="174" xfId="0" applyFill="1" applyBorder="1" applyAlignment="1">
      <alignment horizontal="center" vertical="top" wrapText="1"/>
    </xf>
    <xf numFmtId="0" fontId="0" fillId="4" borderId="175" xfId="0" applyFill="1" applyBorder="1" applyAlignment="1">
      <alignment horizontal="center" vertical="top" wrapText="1"/>
    </xf>
    <xf numFmtId="0" fontId="4" fillId="0" borderId="173" xfId="0" applyFont="1" applyBorder="1" applyAlignment="1">
      <alignment horizontal="center" vertical="center" wrapText="1"/>
    </xf>
    <xf numFmtId="0" fontId="4" fillId="0" borderId="174" xfId="0" applyFont="1" applyBorder="1" applyAlignment="1">
      <alignment horizontal="center" vertical="center" wrapText="1"/>
    </xf>
    <xf numFmtId="0" fontId="4" fillId="0" borderId="175" xfId="0" applyFont="1" applyBorder="1" applyAlignment="1">
      <alignment horizontal="center" vertical="center" wrapText="1"/>
    </xf>
    <xf numFmtId="0" fontId="4" fillId="3" borderId="173" xfId="0" applyFont="1" applyFill="1" applyBorder="1" applyAlignment="1">
      <alignment horizontal="center" vertical="center" wrapText="1"/>
    </xf>
    <xf numFmtId="0" fontId="4" fillId="3" borderId="174" xfId="0" applyFont="1" applyFill="1" applyBorder="1" applyAlignment="1">
      <alignment horizontal="center" vertical="center" wrapText="1"/>
    </xf>
    <xf numFmtId="0" fontId="4" fillId="3" borderId="175" xfId="0" applyFont="1" applyFill="1" applyBorder="1" applyAlignment="1">
      <alignment horizontal="center" vertical="center" wrapText="1"/>
    </xf>
    <xf numFmtId="0" fontId="64" fillId="10" borderId="172" xfId="0" applyFont="1" applyFill="1" applyBorder="1" applyAlignment="1">
      <alignment horizontal="center" vertical="center" wrapText="1"/>
    </xf>
    <xf numFmtId="0" fontId="0" fillId="0" borderId="176" xfId="0" applyBorder="1"/>
    <xf numFmtId="0" fontId="4" fillId="0" borderId="177" xfId="0" applyFont="1" applyBorder="1" applyAlignment="1">
      <alignment horizontal="center"/>
    </xf>
    <xf numFmtId="0" fontId="0" fillId="2" borderId="178" xfId="0" applyFill="1" applyBorder="1"/>
    <xf numFmtId="0" fontId="0" fillId="0" borderId="174" xfId="0" applyBorder="1" applyProtection="1">
      <protection locked="0"/>
    </xf>
    <xf numFmtId="0" fontId="0" fillId="3" borderId="179" xfId="0" applyFill="1" applyBorder="1" applyAlignment="1" applyProtection="1">
      <alignment horizontal="center"/>
      <protection locked="0"/>
    </xf>
    <xf numFmtId="0" fontId="0" fillId="0" borderId="180" xfId="0" applyBorder="1"/>
    <xf numFmtId="0" fontId="0" fillId="0" borderId="160" xfId="0" applyBorder="1" applyAlignment="1">
      <alignment horizontal="center"/>
    </xf>
    <xf numFmtId="0" fontId="0" fillId="0" borderId="181" xfId="0" applyBorder="1" applyProtection="1">
      <protection locked="0"/>
    </xf>
    <xf numFmtId="0" fontId="0" fillId="0" borderId="160" xfId="0" applyBorder="1"/>
    <xf numFmtId="0" fontId="48" fillId="0" borderId="180" xfId="0" applyFont="1" applyBorder="1"/>
    <xf numFmtId="0" fontId="48" fillId="3" borderId="181" xfId="0" applyFont="1" applyFill="1" applyBorder="1" applyAlignment="1" applyProtection="1">
      <alignment horizontal="center"/>
      <protection locked="0"/>
    </xf>
    <xf numFmtId="0" fontId="0" fillId="2" borderId="181" xfId="0" applyFill="1" applyBorder="1"/>
    <xf numFmtId="0" fontId="48" fillId="2" borderId="180" xfId="0" applyFont="1" applyFill="1" applyBorder="1"/>
    <xf numFmtId="0" fontId="48" fillId="2" borderId="176" xfId="0" applyFont="1" applyFill="1" applyBorder="1" applyAlignment="1">
      <alignment horizontal="center"/>
    </xf>
    <xf numFmtId="0" fontId="48" fillId="0" borderId="181" xfId="0" applyFont="1" applyBorder="1" applyProtection="1">
      <protection locked="0"/>
    </xf>
    <xf numFmtId="0" fontId="48" fillId="0" borderId="176" xfId="0" applyFont="1" applyBorder="1"/>
    <xf numFmtId="0" fontId="48" fillId="2" borderId="182" xfId="0" applyFont="1" applyFill="1" applyBorder="1" applyAlignment="1">
      <alignment horizontal="center"/>
    </xf>
    <xf numFmtId="0" fontId="48" fillId="3" borderId="183" xfId="0" applyFont="1" applyFill="1" applyBorder="1" applyAlignment="1" applyProtection="1">
      <alignment horizontal="center"/>
      <protection locked="0"/>
    </xf>
    <xf numFmtId="0" fontId="48" fillId="0" borderId="160" xfId="0" applyFont="1" applyBorder="1" applyAlignment="1">
      <alignment horizontal="center"/>
    </xf>
    <xf numFmtId="0" fontId="48" fillId="0" borderId="160" xfId="0" applyFont="1" applyBorder="1"/>
    <xf numFmtId="0" fontId="48" fillId="0" borderId="182" xfId="0" applyFont="1" applyBorder="1" applyAlignment="1">
      <alignment horizontal="center"/>
    </xf>
    <xf numFmtId="0" fontId="48" fillId="2" borderId="181" xfId="0" applyFont="1" applyFill="1" applyBorder="1"/>
    <xf numFmtId="16" fontId="48" fillId="3" borderId="182" xfId="0" applyNumberFormat="1" applyFont="1" applyFill="1" applyBorder="1" applyAlignment="1" applyProtection="1">
      <alignment horizontal="center"/>
      <protection locked="0"/>
    </xf>
    <xf numFmtId="16" fontId="48" fillId="2" borderId="181" xfId="0" applyNumberFormat="1" applyFont="1" applyFill="1" applyBorder="1" applyAlignment="1">
      <alignment horizontal="center"/>
    </xf>
    <xf numFmtId="1" fontId="48" fillId="2" borderId="182" xfId="0" applyNumberFormat="1" applyFont="1" applyFill="1" applyBorder="1" applyAlignment="1">
      <alignment horizontal="center"/>
    </xf>
    <xf numFmtId="0" fontId="4" fillId="0" borderId="178" xfId="0" applyFont="1" applyBorder="1" applyAlignment="1">
      <alignment horizontal="center"/>
    </xf>
    <xf numFmtId="0" fontId="4" fillId="0" borderId="174" xfId="0" applyFont="1" applyBorder="1" applyAlignment="1">
      <alignment horizontal="center"/>
    </xf>
    <xf numFmtId="0" fontId="4" fillId="0" borderId="183" xfId="0" applyFont="1" applyBorder="1" applyAlignment="1">
      <alignment horizontal="center"/>
    </xf>
    <xf numFmtId="0" fontId="48" fillId="0" borderId="181" xfId="0" applyFont="1" applyBorder="1"/>
    <xf numFmtId="1" fontId="48" fillId="3" borderId="181" xfId="0" applyNumberFormat="1" applyFont="1" applyFill="1" applyBorder="1" applyAlignment="1" applyProtection="1">
      <alignment horizontal="center"/>
      <protection locked="0"/>
    </xf>
    <xf numFmtId="0" fontId="48" fillId="0" borderId="182" xfId="0" applyFont="1" applyBorder="1" applyAlignment="1" applyProtection="1">
      <alignment horizontal="center"/>
      <protection locked="0"/>
    </xf>
    <xf numFmtId="0" fontId="48" fillId="0" borderId="181" xfId="0" applyFont="1" applyBorder="1" applyAlignment="1">
      <alignment horizontal="center"/>
    </xf>
    <xf numFmtId="0" fontId="48" fillId="3" borderId="181" xfId="0" applyFont="1" applyFill="1" applyBorder="1" applyAlignment="1">
      <alignment horizontal="center"/>
    </xf>
    <xf numFmtId="0" fontId="48" fillId="3" borderId="182" xfId="0" applyFont="1" applyFill="1" applyBorder="1" applyAlignment="1">
      <alignment horizontal="center"/>
    </xf>
    <xf numFmtId="0" fontId="86" fillId="2" borderId="180" xfId="0" applyFont="1" applyFill="1" applyBorder="1" applyAlignment="1">
      <alignment wrapText="1"/>
    </xf>
    <xf numFmtId="0" fontId="65" fillId="2" borderId="181" xfId="0" applyFont="1" applyFill="1" applyBorder="1" applyAlignment="1">
      <alignment wrapText="1"/>
    </xf>
    <xf numFmtId="0" fontId="48" fillId="3" borderId="182" xfId="0" applyFont="1" applyFill="1" applyBorder="1" applyAlignment="1" applyProtection="1">
      <alignment horizontal="center"/>
      <protection locked="0"/>
    </xf>
    <xf numFmtId="0" fontId="65" fillId="2" borderId="180" xfId="0" applyFont="1" applyFill="1" applyBorder="1" applyAlignment="1">
      <alignment wrapText="1"/>
    </xf>
    <xf numFmtId="0" fontId="48" fillId="2" borderId="181" xfId="0" applyFont="1" applyFill="1" applyBorder="1" applyAlignment="1">
      <alignment wrapText="1"/>
    </xf>
    <xf numFmtId="0" fontId="11" fillId="2" borderId="180" xfId="0" applyFont="1" applyFill="1" applyBorder="1"/>
    <xf numFmtId="0" fontId="11" fillId="0" borderId="181" xfId="0" applyFont="1" applyBorder="1"/>
    <xf numFmtId="0" fontId="11" fillId="0" borderId="180" xfId="0" applyFont="1" applyBorder="1"/>
    <xf numFmtId="0" fontId="48" fillId="0" borderId="182" xfId="0" applyFont="1" applyBorder="1"/>
    <xf numFmtId="0" fontId="11" fillId="0" borderId="184" xfId="0" applyFont="1" applyBorder="1"/>
    <xf numFmtId="0" fontId="48" fillId="0" borderId="185" xfId="0" applyFont="1" applyBorder="1"/>
    <xf numFmtId="0" fontId="4" fillId="0" borderId="186" xfId="0" applyFont="1" applyBorder="1" applyAlignment="1">
      <alignment horizontal="center"/>
    </xf>
    <xf numFmtId="0" fontId="0" fillId="0" borderId="177" xfId="0" applyBorder="1" applyAlignment="1">
      <alignment horizontal="center" vertical="center" wrapText="1"/>
    </xf>
    <xf numFmtId="0" fontId="0" fillId="0" borderId="180" xfId="0" applyBorder="1" applyAlignment="1">
      <alignment horizontal="center" vertical="center" wrapText="1"/>
    </xf>
    <xf numFmtId="0" fontId="0" fillId="0" borderId="181" xfId="0" applyBorder="1" applyAlignment="1">
      <alignment horizontal="center" vertical="center" wrapText="1"/>
    </xf>
    <xf numFmtId="168" fontId="48" fillId="2" borderId="181" xfId="0" applyNumberFormat="1" applyFont="1" applyFill="1" applyBorder="1" applyAlignment="1">
      <alignment horizontal="center" vertical="center" wrapText="1"/>
    </xf>
    <xf numFmtId="0" fontId="48" fillId="2" borderId="173" xfId="0" applyFont="1" applyFill="1" applyBorder="1" applyAlignment="1">
      <alignment horizontal="center" vertical="center" wrapText="1"/>
    </xf>
    <xf numFmtId="0" fontId="0" fillId="0" borderId="187" xfId="0" applyBorder="1" applyAlignment="1">
      <alignment horizontal="center" vertical="center" wrapText="1"/>
    </xf>
    <xf numFmtId="0" fontId="0" fillId="2" borderId="181" xfId="0" applyFill="1" applyBorder="1" applyAlignment="1">
      <alignment horizontal="center" vertical="center" wrapText="1"/>
    </xf>
    <xf numFmtId="0" fontId="48" fillId="2" borderId="181" xfId="0" applyFont="1" applyFill="1" applyBorder="1" applyAlignment="1">
      <alignment horizontal="center" vertical="center" wrapText="1"/>
    </xf>
    <xf numFmtId="0" fontId="0" fillId="0" borderId="173" xfId="0" applyBorder="1" applyAlignment="1">
      <alignment horizontal="center" vertical="center" wrapText="1"/>
    </xf>
    <xf numFmtId="0" fontId="0" fillId="0" borderId="183" xfId="0" applyBorder="1" applyAlignment="1">
      <alignment horizontal="center" vertical="center" wrapText="1"/>
    </xf>
    <xf numFmtId="0" fontId="0" fillId="0" borderId="180" xfId="0" applyBorder="1" applyAlignment="1">
      <alignment horizontal="center"/>
    </xf>
    <xf numFmtId="0" fontId="0" fillId="3" borderId="181" xfId="0" applyFill="1" applyBorder="1" applyAlignment="1" applyProtection="1">
      <alignment horizontal="center"/>
      <protection locked="0"/>
    </xf>
    <xf numFmtId="16" fontId="0" fillId="3" borderId="181" xfId="0" applyNumberFormat="1" applyFill="1" applyBorder="1" applyAlignment="1" applyProtection="1">
      <alignment horizontal="center" vertical="center"/>
      <protection locked="0"/>
    </xf>
    <xf numFmtId="168" fontId="48" fillId="2" borderId="181" xfId="0" applyNumberFormat="1" applyFont="1" applyFill="1" applyBorder="1" applyAlignment="1" applyProtection="1">
      <alignment horizontal="center" vertical="center"/>
      <protection locked="0"/>
    </xf>
    <xf numFmtId="1" fontId="48" fillId="3" borderId="173" xfId="0" quotePrefix="1" applyNumberFormat="1" applyFont="1" applyFill="1" applyBorder="1" applyAlignment="1" applyProtection="1">
      <alignment horizontal="center" vertical="center"/>
      <protection locked="0"/>
    </xf>
    <xf numFmtId="1" fontId="0" fillId="2" borderId="187" xfId="0" applyNumberFormat="1" applyFill="1" applyBorder="1" applyAlignment="1">
      <alignment horizontal="center" vertical="center"/>
    </xf>
    <xf numFmtId="0" fontId="48" fillId="3" borderId="181" xfId="0" applyFont="1" applyFill="1" applyBorder="1" applyAlignment="1" applyProtection="1">
      <alignment horizontal="center" vertical="center"/>
      <protection locked="0"/>
    </xf>
    <xf numFmtId="1" fontId="0" fillId="2" borderId="180" xfId="0" applyNumberFormat="1" applyFill="1" applyBorder="1" applyAlignment="1">
      <alignment horizontal="center" vertical="center"/>
    </xf>
    <xf numFmtId="16" fontId="0" fillId="3" borderId="173" xfId="0" applyNumberFormat="1" applyFill="1" applyBorder="1" applyAlignment="1" applyProtection="1">
      <alignment horizontal="center" vertical="center"/>
      <protection locked="0"/>
    </xf>
    <xf numFmtId="0" fontId="48" fillId="3" borderId="183" xfId="0" applyFont="1" applyFill="1" applyBorder="1" applyAlignment="1" applyProtection="1">
      <alignment horizontal="center" vertical="center"/>
      <protection locked="0"/>
    </xf>
    <xf numFmtId="1" fontId="48" fillId="3" borderId="171" xfId="0" quotePrefix="1" applyNumberFormat="1" applyFont="1" applyFill="1" applyBorder="1" applyAlignment="1" applyProtection="1">
      <alignment horizontal="center" vertical="center"/>
      <protection locked="0"/>
    </xf>
    <xf numFmtId="0" fontId="0" fillId="0" borderId="188" xfId="0" applyBorder="1" applyAlignment="1">
      <alignment horizontal="center"/>
    </xf>
    <xf numFmtId="0" fontId="0" fillId="3" borderId="189" xfId="0" applyFill="1" applyBorder="1" applyAlignment="1" applyProtection="1">
      <alignment horizontal="center"/>
      <protection locked="0"/>
    </xf>
    <xf numFmtId="16" fontId="0" fillId="3" borderId="189" xfId="0" applyNumberFormat="1" applyFill="1" applyBorder="1" applyAlignment="1" applyProtection="1">
      <alignment horizontal="center" vertical="center"/>
      <protection locked="0"/>
    </xf>
    <xf numFmtId="0" fontId="0" fillId="3" borderId="189" xfId="0" applyFill="1" applyBorder="1" applyAlignment="1" applyProtection="1">
      <alignment horizontal="center" vertical="center"/>
      <protection locked="0"/>
    </xf>
    <xf numFmtId="168" fontId="48" fillId="2" borderId="190" xfId="0" applyNumberFormat="1" applyFont="1" applyFill="1" applyBorder="1" applyAlignment="1" applyProtection="1">
      <alignment horizontal="center" vertical="center"/>
      <protection locked="0"/>
    </xf>
    <xf numFmtId="16" fontId="0" fillId="3" borderId="191" xfId="0" applyNumberFormat="1" applyFill="1" applyBorder="1" applyAlignment="1" applyProtection="1">
      <alignment horizontal="center" vertical="center"/>
      <protection locked="0"/>
    </xf>
    <xf numFmtId="1" fontId="0" fillId="2" borderId="192" xfId="0" applyNumberFormat="1" applyFill="1" applyBorder="1" applyAlignment="1">
      <alignment horizontal="center" vertical="center"/>
    </xf>
    <xf numFmtId="1" fontId="0" fillId="2" borderId="193" xfId="0" applyNumberFormat="1" applyFill="1" applyBorder="1" applyAlignment="1">
      <alignment horizontal="center" vertical="center"/>
    </xf>
    <xf numFmtId="0" fontId="48" fillId="3" borderId="189" xfId="0" applyFont="1" applyFill="1" applyBorder="1" applyAlignment="1" applyProtection="1">
      <alignment horizontal="center" vertical="center"/>
      <protection locked="0"/>
    </xf>
    <xf numFmtId="1" fontId="0" fillId="2" borderId="188" xfId="0" applyNumberFormat="1" applyFill="1" applyBorder="1" applyAlignment="1">
      <alignment horizontal="center" vertical="center"/>
    </xf>
    <xf numFmtId="1" fontId="0" fillId="2" borderId="189" xfId="0" applyNumberFormat="1" applyFill="1" applyBorder="1" applyAlignment="1">
      <alignment horizontal="center" vertical="center"/>
    </xf>
    <xf numFmtId="0" fontId="48" fillId="3" borderId="194" xfId="0" applyFont="1" applyFill="1" applyBorder="1" applyAlignment="1" applyProtection="1">
      <alignment horizontal="center" vertical="center"/>
      <protection locked="0"/>
    </xf>
    <xf numFmtId="1" fontId="0" fillId="2" borderId="195" xfId="0" applyNumberFormat="1" applyFill="1" applyBorder="1" applyAlignment="1">
      <alignment horizontal="center" vertical="center"/>
    </xf>
    <xf numFmtId="0" fontId="35" fillId="0" borderId="171" xfId="0" applyFont="1" applyBorder="1" applyAlignment="1" applyProtection="1">
      <alignment horizontal="center" vertical="center"/>
      <protection locked="0"/>
    </xf>
    <xf numFmtId="0" fontId="35" fillId="0" borderId="172" xfId="0" applyFont="1" applyBorder="1" applyAlignment="1" applyProtection="1">
      <alignment horizontal="center" vertical="center"/>
      <protection locked="0"/>
    </xf>
    <xf numFmtId="17" fontId="35" fillId="0" borderId="171" xfId="0" applyNumberFormat="1" applyFont="1" applyBorder="1" applyAlignment="1" applyProtection="1">
      <alignment horizontal="center" vertical="center"/>
      <protection locked="0"/>
    </xf>
    <xf numFmtId="17" fontId="35" fillId="0" borderId="172" xfId="0" applyNumberFormat="1" applyFont="1" applyBorder="1" applyAlignment="1" applyProtection="1">
      <alignment horizontal="center" vertical="center"/>
      <protection locked="0"/>
    </xf>
    <xf numFmtId="1" fontId="34" fillId="3" borderId="169" xfId="0" applyNumberFormat="1" applyFont="1" applyFill="1" applyBorder="1" applyAlignment="1" applyProtection="1">
      <alignment horizontal="center" vertical="center"/>
      <protection locked="0"/>
    </xf>
    <xf numFmtId="1" fontId="34" fillId="3" borderId="170" xfId="0" applyNumberFormat="1" applyFont="1" applyFill="1" applyBorder="1" applyAlignment="1" applyProtection="1">
      <alignment horizontal="center" vertical="center"/>
      <protection locked="0"/>
    </xf>
    <xf numFmtId="1" fontId="34" fillId="3" borderId="196" xfId="0" applyNumberFormat="1" applyFont="1" applyFill="1" applyBorder="1" applyAlignment="1">
      <alignment horizontal="center" vertical="center"/>
    </xf>
    <xf numFmtId="1" fontId="34" fillId="3" borderId="197" xfId="0" applyNumberFormat="1" applyFont="1" applyFill="1" applyBorder="1" applyAlignment="1">
      <alignment horizontal="center" vertical="center"/>
    </xf>
    <xf numFmtId="49" fontId="30" fillId="0" borderId="181" xfId="0" applyNumberFormat="1" applyFont="1" applyBorder="1" applyAlignment="1">
      <alignment horizontal="center" vertical="center"/>
    </xf>
    <xf numFmtId="0" fontId="44" fillId="3" borderId="198" xfId="0" applyFont="1" applyFill="1" applyBorder="1" applyProtection="1">
      <protection locked="0"/>
    </xf>
    <xf numFmtId="0" fontId="44" fillId="3" borderId="199" xfId="0" applyFont="1" applyFill="1" applyBorder="1" applyProtection="1">
      <protection locked="0"/>
    </xf>
    <xf numFmtId="0" fontId="44" fillId="3" borderId="200" xfId="0" applyFont="1" applyFill="1" applyBorder="1" applyProtection="1">
      <protection locked="0"/>
    </xf>
    <xf numFmtId="0" fontId="44" fillId="3" borderId="174" xfId="0" applyFont="1" applyFill="1" applyBorder="1" applyProtection="1">
      <protection locked="0"/>
    </xf>
    <xf numFmtId="0" fontId="44" fillId="3" borderId="201" xfId="0" applyFont="1" applyFill="1" applyBorder="1" applyProtection="1">
      <protection locked="0"/>
    </xf>
    <xf numFmtId="0" fontId="44" fillId="3" borderId="202" xfId="0" applyFont="1" applyFill="1" applyBorder="1" applyProtection="1">
      <protection locked="0"/>
    </xf>
    <xf numFmtId="0" fontId="44" fillId="3" borderId="203" xfId="0" applyFont="1" applyFill="1" applyBorder="1" applyProtection="1">
      <protection locked="0"/>
    </xf>
    <xf numFmtId="0" fontId="0" fillId="3" borderId="178" xfId="0" applyFill="1" applyBorder="1" applyProtection="1">
      <protection locked="0"/>
    </xf>
    <xf numFmtId="0" fontId="0" fillId="3" borderId="181" xfId="0" applyFill="1" applyBorder="1" applyProtection="1">
      <protection locked="0"/>
    </xf>
    <xf numFmtId="164" fontId="0" fillId="3" borderId="182" xfId="0" applyNumberFormat="1" applyFill="1" applyBorder="1" applyProtection="1">
      <protection locked="0"/>
    </xf>
    <xf numFmtId="0" fontId="1" fillId="0" borderId="178" xfId="0" applyFont="1" applyBorder="1"/>
    <xf numFmtId="0" fontId="0" fillId="0" borderId="181" xfId="0" applyBorder="1"/>
    <xf numFmtId="164" fontId="0" fillId="0" borderId="182" xfId="0" applyNumberFormat="1" applyBorder="1"/>
    <xf numFmtId="0" fontId="1" fillId="0" borderId="204" xfId="0" applyFont="1" applyBorder="1"/>
    <xf numFmtId="0" fontId="0" fillId="0" borderId="189" xfId="0" applyBorder="1"/>
    <xf numFmtId="164" fontId="1" fillId="0" borderId="205" xfId="0" applyNumberFormat="1" applyFont="1" applyBorder="1"/>
    <xf numFmtId="164" fontId="24" fillId="0" borderId="206" xfId="0" applyNumberFormat="1" applyFont="1" applyBorder="1"/>
    <xf numFmtId="0" fontId="68" fillId="7" borderId="0" xfId="0" applyFont="1" applyFill="1" applyAlignment="1"/>
    <xf numFmtId="0" fontId="0" fillId="2" borderId="180" xfId="0" applyFill="1" applyBorder="1"/>
    <xf numFmtId="0" fontId="0" fillId="0" borderId="173" xfId="0" applyBorder="1"/>
    <xf numFmtId="2" fontId="0" fillId="3" borderId="187" xfId="0" applyNumberFormat="1" applyFill="1" applyBorder="1" applyProtection="1">
      <protection locked="0"/>
    </xf>
    <xf numFmtId="0" fontId="0" fillId="0" borderId="207" xfId="0" applyBorder="1"/>
    <xf numFmtId="0" fontId="0" fillId="3" borderId="180" xfId="0" applyFill="1" applyBorder="1" applyProtection="1">
      <protection locked="0"/>
    </xf>
    <xf numFmtId="2" fontId="0" fillId="2" borderId="173" xfId="0" applyNumberFormat="1" applyFill="1" applyBorder="1"/>
    <xf numFmtId="2" fontId="0" fillId="0" borderId="187" xfId="0" applyNumberFormat="1" applyBorder="1"/>
    <xf numFmtId="2" fontId="0" fillId="0" borderId="173" xfId="0" applyNumberFormat="1" applyBorder="1"/>
    <xf numFmtId="0" fontId="0" fillId="0" borderId="187" xfId="0" applyBorder="1"/>
    <xf numFmtId="0" fontId="0" fillId="3" borderId="187" xfId="0" applyFill="1" applyBorder="1" applyProtection="1">
      <protection locked="0"/>
    </xf>
    <xf numFmtId="0" fontId="0" fillId="0" borderId="188" xfId="0" applyBorder="1"/>
    <xf numFmtId="2" fontId="0" fillId="0" borderId="191" xfId="0" applyNumberFormat="1" applyBorder="1"/>
    <xf numFmtId="0" fontId="0" fillId="0" borderId="208" xfId="0" applyBorder="1"/>
    <xf numFmtId="0" fontId="0" fillId="0" borderId="209" xfId="0" applyBorder="1"/>
    <xf numFmtId="0" fontId="5" fillId="2" borderId="180" xfId="0" applyFont="1" applyFill="1" applyBorder="1" applyAlignment="1">
      <alignment horizontal="left"/>
    </xf>
    <xf numFmtId="0" fontId="5" fillId="2" borderId="182" xfId="0" applyFont="1" applyFill="1" applyBorder="1" applyAlignment="1">
      <alignment horizontal="center"/>
    </xf>
    <xf numFmtId="44" fontId="0" fillId="0" borderId="182" xfId="0" applyNumberFormat="1" applyBorder="1" applyAlignment="1">
      <alignment horizontal="right"/>
    </xf>
    <xf numFmtId="0" fontId="0" fillId="3" borderId="150" xfId="0" applyFill="1" applyBorder="1" applyAlignment="1" applyProtection="1">
      <alignment horizontal="left"/>
      <protection locked="0"/>
    </xf>
    <xf numFmtId="0" fontId="0" fillId="3" borderId="178" xfId="0" applyFill="1" applyBorder="1" applyAlignment="1" applyProtection="1">
      <alignment horizontal="left"/>
      <protection locked="0"/>
    </xf>
    <xf numFmtId="164" fontId="0" fillId="3" borderId="182" xfId="0" applyNumberFormat="1" applyFill="1" applyBorder="1" applyAlignment="1" applyProtection="1">
      <alignment horizontal="center"/>
      <protection locked="0"/>
    </xf>
    <xf numFmtId="0" fontId="5" fillId="2" borderId="180" xfId="0" applyFont="1" applyFill="1" applyBorder="1"/>
    <xf numFmtId="0" fontId="4" fillId="0" borderId="180" xfId="0" applyFont="1" applyBorder="1"/>
    <xf numFmtId="44" fontId="4" fillId="0" borderId="182" xfId="0" applyNumberFormat="1" applyFont="1" applyBorder="1" applyAlignment="1">
      <alignment horizontal="right"/>
    </xf>
    <xf numFmtId="44" fontId="18" fillId="0" borderId="182" xfId="0" applyNumberFormat="1" applyFont="1" applyBorder="1" applyAlignment="1">
      <alignment horizontal="right"/>
    </xf>
    <xf numFmtId="44" fontId="0" fillId="3" borderId="182" xfId="0" applyNumberFormat="1" applyFill="1" applyBorder="1" applyAlignment="1" applyProtection="1">
      <alignment horizontal="right"/>
      <protection locked="0"/>
    </xf>
    <xf numFmtId="0" fontId="0" fillId="0" borderId="182" xfId="0" applyBorder="1" applyAlignment="1">
      <alignment horizontal="right"/>
    </xf>
    <xf numFmtId="0" fontId="5" fillId="0" borderId="188" xfId="0" applyFont="1" applyBorder="1"/>
    <xf numFmtId="44" fontId="24" fillId="0" borderId="205" xfId="0" applyNumberFormat="1" applyFont="1" applyBorder="1" applyAlignment="1">
      <alignment horizontal="right"/>
    </xf>
    <xf numFmtId="0" fontId="0" fillId="0" borderId="204" xfId="0" applyBorder="1"/>
    <xf numFmtId="0" fontId="0" fillId="0" borderId="189" xfId="0" applyBorder="1" applyAlignment="1">
      <alignment horizontal="center"/>
    </xf>
    <xf numFmtId="164" fontId="1" fillId="0" borderId="205" xfId="0" applyNumberFormat="1" applyFont="1" applyBorder="1" applyAlignment="1">
      <alignment horizontal="center"/>
    </xf>
    <xf numFmtId="0" fontId="0" fillId="2" borderId="204" xfId="0" applyFill="1" applyBorder="1" applyAlignment="1">
      <alignment horizontal="center"/>
    </xf>
    <xf numFmtId="0" fontId="0" fillId="0" borderId="210" xfId="0" applyBorder="1" applyAlignment="1">
      <alignment horizontal="center"/>
    </xf>
    <xf numFmtId="0" fontId="0" fillId="0" borderId="178" xfId="0" applyBorder="1" applyAlignment="1">
      <alignment horizontal="center"/>
    </xf>
    <xf numFmtId="0" fontId="0" fillId="0" borderId="174" xfId="0" applyBorder="1" applyAlignment="1">
      <alignment horizontal="center"/>
    </xf>
    <xf numFmtId="0" fontId="0" fillId="0" borderId="183" xfId="0" applyBorder="1" applyAlignment="1">
      <alignment horizontal="center"/>
    </xf>
    <xf numFmtId="0" fontId="0" fillId="3" borderId="204" xfId="0" applyFill="1" applyBorder="1" applyAlignment="1" applyProtection="1">
      <alignment horizontal="center"/>
      <protection locked="0"/>
    </xf>
    <xf numFmtId="0" fontId="0" fillId="0" borderId="211" xfId="0" applyBorder="1" applyAlignment="1">
      <alignment horizontal="center"/>
    </xf>
    <xf numFmtId="0" fontId="0" fillId="3" borderId="211" xfId="0" applyFill="1" applyBorder="1" applyAlignment="1" applyProtection="1">
      <alignment horizontal="center"/>
      <protection locked="0"/>
    </xf>
    <xf numFmtId="2" fontId="0" fillId="0" borderId="211" xfId="0" applyNumberFormat="1" applyBorder="1" applyAlignment="1">
      <alignment horizontal="center"/>
    </xf>
    <xf numFmtId="165" fontId="3" fillId="3" borderId="211" xfId="1" applyFill="1" applyBorder="1" applyAlignment="1" applyProtection="1">
      <alignment horizontal="center"/>
      <protection locked="0"/>
    </xf>
    <xf numFmtId="165" fontId="3" fillId="0" borderId="210" xfId="1" applyBorder="1" applyAlignment="1" applyProtection="1">
      <alignment horizontal="center"/>
    </xf>
    <xf numFmtId="2" fontId="0" fillId="3" borderId="211" xfId="0" applyNumberFormat="1" applyFill="1" applyBorder="1" applyAlignment="1" applyProtection="1">
      <alignment horizontal="center"/>
      <protection locked="0"/>
    </xf>
    <xf numFmtId="166" fontId="0" fillId="3" borderId="211" xfId="0" applyNumberFormat="1" applyFill="1" applyBorder="1" applyAlignment="1" applyProtection="1">
      <alignment horizontal="center"/>
      <protection locked="0"/>
    </xf>
    <xf numFmtId="1" fontId="0" fillId="3" borderId="211" xfId="0" applyNumberFormat="1" applyFill="1" applyBorder="1" applyAlignment="1" applyProtection="1">
      <alignment horizontal="center"/>
      <protection locked="0"/>
    </xf>
    <xf numFmtId="0" fontId="0" fillId="2" borderId="180" xfId="0" applyFill="1" applyBorder="1" applyAlignment="1">
      <alignment horizontal="center"/>
    </xf>
    <xf numFmtId="0" fontId="0" fillId="0" borderId="181" xfId="0" applyBorder="1" applyAlignment="1">
      <alignment horizontal="center"/>
    </xf>
    <xf numFmtId="2" fontId="0" fillId="2" borderId="181" xfId="0" applyNumberFormat="1" applyFill="1" applyBorder="1" applyAlignment="1">
      <alignment horizontal="center"/>
    </xf>
    <xf numFmtId="165" fontId="3" fillId="2" borderId="182" xfId="1" applyFill="1" applyBorder="1" applyAlignment="1" applyProtection="1">
      <alignment horizontal="center"/>
    </xf>
    <xf numFmtId="0" fontId="0" fillId="3" borderId="180" xfId="0" applyFill="1" applyBorder="1" applyAlignment="1" applyProtection="1">
      <alignment horizontal="center"/>
      <protection locked="0"/>
    </xf>
    <xf numFmtId="2" fontId="0" fillId="3" borderId="181" xfId="0" applyNumberFormat="1" applyFill="1" applyBorder="1" applyAlignment="1" applyProtection="1">
      <alignment horizontal="center"/>
      <protection locked="0"/>
    </xf>
    <xf numFmtId="2" fontId="0" fillId="0" borderId="181" xfId="0" applyNumberFormat="1" applyBorder="1" applyAlignment="1">
      <alignment horizontal="center"/>
    </xf>
    <xf numFmtId="165" fontId="3" fillId="0" borderId="182" xfId="1" applyBorder="1" applyAlignment="1" applyProtection="1">
      <alignment horizontal="center"/>
    </xf>
    <xf numFmtId="0" fontId="0" fillId="3" borderId="188" xfId="0" applyFill="1" applyBorder="1" applyAlignment="1" applyProtection="1">
      <alignment horizontal="center"/>
      <protection locked="0"/>
    </xf>
    <xf numFmtId="2" fontId="0" fillId="3" borderId="189" xfId="0" applyNumberFormat="1" applyFill="1" applyBorder="1" applyAlignment="1" applyProtection="1">
      <alignment horizontal="center"/>
      <protection locked="0"/>
    </xf>
    <xf numFmtId="2" fontId="0" fillId="0" borderId="189" xfId="0" applyNumberFormat="1" applyBorder="1" applyAlignment="1">
      <alignment horizontal="center"/>
    </xf>
    <xf numFmtId="165" fontId="3" fillId="0" borderId="205" xfId="1" applyBorder="1" applyAlignment="1" applyProtection="1">
      <alignment horizontal="center"/>
    </xf>
    <xf numFmtId="0" fontId="0" fillId="2" borderId="188" xfId="0" applyFill="1" applyBorder="1" applyAlignment="1">
      <alignment horizontal="center"/>
    </xf>
    <xf numFmtId="2" fontId="0" fillId="2" borderId="189" xfId="0" applyNumberFormat="1" applyFill="1" applyBorder="1" applyAlignment="1">
      <alignment horizontal="center"/>
    </xf>
    <xf numFmtId="0" fontId="0" fillId="0" borderId="173" xfId="0" applyBorder="1" applyAlignment="1">
      <alignment horizontal="center"/>
    </xf>
    <xf numFmtId="0" fontId="0" fillId="0" borderId="212" xfId="0" applyBorder="1" applyAlignment="1">
      <alignment horizontal="center"/>
    </xf>
    <xf numFmtId="166" fontId="0" fillId="3" borderId="181" xfId="0" applyNumberFormat="1" applyFill="1" applyBorder="1" applyAlignment="1" applyProtection="1">
      <alignment horizontal="center"/>
      <protection locked="0"/>
    </xf>
    <xf numFmtId="0" fontId="0" fillId="3" borderId="173" xfId="0" applyFill="1" applyBorder="1" applyAlignment="1" applyProtection="1">
      <alignment horizontal="left"/>
      <protection locked="0"/>
    </xf>
    <xf numFmtId="0" fontId="0" fillId="3" borderId="174" xfId="0" applyFill="1" applyBorder="1" applyAlignment="1" applyProtection="1">
      <alignment horizontal="left"/>
      <protection locked="0"/>
    </xf>
    <xf numFmtId="166" fontId="0" fillId="0" borderId="212" xfId="0" applyNumberFormat="1" applyBorder="1" applyAlignment="1">
      <alignment horizontal="center"/>
    </xf>
    <xf numFmtId="166" fontId="0" fillId="3" borderId="189" xfId="0" applyNumberFormat="1" applyFill="1" applyBorder="1" applyAlignment="1" applyProtection="1">
      <alignment horizontal="center"/>
      <protection locked="0"/>
    </xf>
    <xf numFmtId="0" fontId="0" fillId="3" borderId="191" xfId="0" applyFill="1" applyBorder="1" applyAlignment="1" applyProtection="1">
      <alignment horizontal="left"/>
      <protection locked="0"/>
    </xf>
    <xf numFmtId="0" fontId="0" fillId="3" borderId="211" xfId="0" applyFill="1" applyBorder="1" applyAlignment="1" applyProtection="1">
      <alignment horizontal="left"/>
      <protection locked="0"/>
    </xf>
    <xf numFmtId="166" fontId="0" fillId="0" borderId="206" xfId="0" applyNumberFormat="1" applyBorder="1" applyAlignment="1">
      <alignment horizontal="center"/>
    </xf>
    <xf numFmtId="0" fontId="0" fillId="0" borderId="204" xfId="0" applyBorder="1" applyAlignment="1">
      <alignment horizontal="center"/>
    </xf>
    <xf numFmtId="0" fontId="0" fillId="0" borderId="178" xfId="0" applyBorder="1" applyAlignment="1">
      <alignment horizontal="center"/>
    </xf>
    <xf numFmtId="0" fontId="0" fillId="0" borderId="174" xfId="0" applyBorder="1" applyAlignment="1">
      <alignment horizontal="center"/>
    </xf>
    <xf numFmtId="0" fontId="0" fillId="0" borderId="174" xfId="0" applyBorder="1"/>
    <xf numFmtId="0" fontId="0" fillId="0" borderId="183" xfId="0" applyBorder="1"/>
    <xf numFmtId="0" fontId="0" fillId="0" borderId="178" xfId="0" applyBorder="1" applyAlignment="1"/>
    <xf numFmtId="0" fontId="0" fillId="0" borderId="174" xfId="0" applyBorder="1" applyAlignment="1"/>
    <xf numFmtId="0" fontId="0" fillId="0" borderId="178" xfId="0" applyBorder="1"/>
    <xf numFmtId="0" fontId="0" fillId="3" borderId="204" xfId="0" applyFill="1" applyBorder="1" applyProtection="1">
      <protection locked="0"/>
    </xf>
    <xf numFmtId="0" fontId="0" fillId="0" borderId="211" xfId="0" applyBorder="1"/>
    <xf numFmtId="2" fontId="0" fillId="0" borderId="211" xfId="0" applyNumberFormat="1" applyBorder="1"/>
    <xf numFmtId="165" fontId="3" fillId="3" borderId="211" xfId="1" applyFill="1" applyBorder="1" applyAlignment="1" applyProtection="1">
      <protection locked="0"/>
    </xf>
    <xf numFmtId="165" fontId="3" fillId="0" borderId="210" xfId="1" applyBorder="1" applyAlignment="1" applyProtection="1"/>
    <xf numFmtId="0" fontId="4" fillId="3" borderId="150" xfId="0" applyFont="1" applyFill="1" applyBorder="1" applyProtection="1">
      <protection locked="0"/>
    </xf>
    <xf numFmtId="0" fontId="0" fillId="3" borderId="178" xfId="0" applyFill="1" applyBorder="1" applyAlignment="1" applyProtection="1">
      <alignment horizontal="left"/>
      <protection locked="0"/>
    </xf>
    <xf numFmtId="0" fontId="0" fillId="3" borderId="213" xfId="0" applyFill="1" applyBorder="1" applyAlignment="1" applyProtection="1">
      <alignment horizontal="left"/>
      <protection locked="0"/>
    </xf>
    <xf numFmtId="164" fontId="0" fillId="3" borderId="182" xfId="0" applyNumberFormat="1" applyFill="1" applyBorder="1" applyAlignment="1" applyProtection="1">
      <alignment horizontal="right"/>
      <protection locked="0"/>
    </xf>
    <xf numFmtId="0" fontId="0" fillId="3" borderId="150" xfId="0" applyFill="1" applyBorder="1" applyAlignment="1" applyProtection="1">
      <alignment horizontal="left"/>
      <protection locked="0"/>
    </xf>
    <xf numFmtId="0" fontId="0" fillId="3" borderId="214" xfId="0" applyFill="1" applyBorder="1" applyAlignment="1" applyProtection="1">
      <alignment horizontal="left"/>
      <protection locked="0"/>
    </xf>
    <xf numFmtId="0" fontId="0" fillId="3" borderId="182" xfId="0" applyFill="1" applyBorder="1" applyProtection="1">
      <protection locked="0"/>
    </xf>
    <xf numFmtId="0" fontId="0" fillId="3" borderId="174" xfId="0" applyFill="1" applyBorder="1" applyProtection="1">
      <protection locked="0"/>
    </xf>
    <xf numFmtId="0" fontId="1" fillId="0" borderId="174" xfId="0" applyFont="1" applyBorder="1"/>
    <xf numFmtId="0" fontId="1" fillId="0" borderId="211" xfId="0" applyFont="1" applyBorder="1"/>
    <xf numFmtId="0" fontId="27" fillId="0" borderId="215" xfId="0" applyFont="1" applyBorder="1" applyAlignment="1">
      <alignment vertical="center"/>
    </xf>
    <xf numFmtId="169" fontId="0" fillId="3" borderId="181" xfId="0" applyNumberFormat="1" applyFill="1" applyBorder="1" applyAlignment="1" applyProtection="1">
      <alignment horizontal="center"/>
      <protection locked="0"/>
    </xf>
    <xf numFmtId="164" fontId="0" fillId="2" borderId="181" xfId="0" applyNumberFormat="1" applyFill="1" applyBorder="1" applyAlignment="1">
      <alignment horizontal="center"/>
    </xf>
    <xf numFmtId="164" fontId="0" fillId="2" borderId="182" xfId="0" applyNumberFormat="1" applyFill="1" applyBorder="1" applyAlignment="1">
      <alignment horizontal="center"/>
    </xf>
    <xf numFmtId="164" fontId="24" fillId="3" borderId="212" xfId="0" applyNumberFormat="1" applyFont="1" applyFill="1" applyBorder="1" applyAlignment="1" applyProtection="1">
      <alignment horizontal="center"/>
      <protection locked="0"/>
    </xf>
    <xf numFmtId="9" fontId="0" fillId="3" borderId="181" xfId="0" applyNumberFormat="1" applyFill="1" applyBorder="1" applyAlignment="1" applyProtection="1">
      <alignment horizontal="center"/>
      <protection locked="0"/>
    </xf>
    <xf numFmtId="164" fontId="5" fillId="0" borderId="181" xfId="0" applyNumberFormat="1" applyFont="1" applyBorder="1" applyAlignment="1">
      <alignment horizontal="center"/>
    </xf>
    <xf numFmtId="164" fontId="5" fillId="0" borderId="182" xfId="0" applyNumberFormat="1" applyFont="1" applyBorder="1" applyAlignment="1">
      <alignment horizontal="center"/>
    </xf>
    <xf numFmtId="169" fontId="0" fillId="2" borderId="181" xfId="0" applyNumberFormat="1" applyFill="1" applyBorder="1" applyAlignment="1">
      <alignment horizontal="center"/>
    </xf>
    <xf numFmtId="164" fontId="24" fillId="0" borderId="212" xfId="0" applyNumberFormat="1" applyFont="1" applyBorder="1" applyAlignment="1">
      <alignment horizontal="center"/>
    </xf>
    <xf numFmtId="0" fontId="5" fillId="0" borderId="181" xfId="0" applyFont="1" applyBorder="1" applyAlignment="1">
      <alignment horizontal="center"/>
    </xf>
    <xf numFmtId="0" fontId="5" fillId="0" borderId="182" xfId="0" applyFont="1" applyBorder="1" applyAlignment="1">
      <alignment horizontal="center"/>
    </xf>
    <xf numFmtId="16" fontId="48" fillId="0" borderId="182" xfId="0" applyNumberFormat="1" applyFont="1" applyBorder="1" applyAlignment="1" applyProtection="1">
      <alignment horizontal="center"/>
      <protection locked="0"/>
    </xf>
    <xf numFmtId="0" fontId="11" fillId="3" borderId="181" xfId="0" applyFont="1" applyFill="1" applyBorder="1" applyAlignment="1" applyProtection="1">
      <alignment horizontal="center"/>
      <protection locked="0"/>
    </xf>
    <xf numFmtId="0" fontId="11" fillId="0" borderId="182" xfId="0" applyFont="1" applyBorder="1" applyAlignment="1">
      <alignment horizontal="center"/>
    </xf>
    <xf numFmtId="0" fontId="10" fillId="2" borderId="180" xfId="0" applyFont="1" applyFill="1" applyBorder="1"/>
    <xf numFmtId="0" fontId="11" fillId="2" borderId="181" xfId="0" applyFont="1" applyFill="1" applyBorder="1" applyAlignment="1">
      <alignment horizontal="center"/>
    </xf>
    <xf numFmtId="0" fontId="12" fillId="2" borderId="180" xfId="0" applyFont="1" applyFill="1" applyBorder="1"/>
    <xf numFmtId="0" fontId="17" fillId="2" borderId="181" xfId="0" applyFont="1" applyFill="1" applyBorder="1" applyAlignment="1">
      <alignment horizontal="left"/>
    </xf>
    <xf numFmtId="1" fontId="17" fillId="2" borderId="181" xfId="0" applyNumberFormat="1" applyFont="1" applyFill="1" applyBorder="1" applyAlignment="1">
      <alignment horizontal="center"/>
    </xf>
    <xf numFmtId="0" fontId="4" fillId="0" borderId="181" xfId="0" applyFont="1" applyBorder="1"/>
    <xf numFmtId="0" fontId="12" fillId="0" borderId="182" xfId="0" applyFont="1" applyBorder="1" applyAlignment="1">
      <alignment horizontal="center"/>
    </xf>
    <xf numFmtId="0" fontId="54" fillId="0" borderId="180" xfId="0" applyFont="1" applyBorder="1"/>
    <xf numFmtId="0" fontId="54" fillId="0" borderId="173" xfId="0" applyFont="1" applyBorder="1" applyAlignment="1">
      <alignment horizontal="left"/>
    </xf>
    <xf numFmtId="0" fontId="54" fillId="0" borderId="181" xfId="0" applyFont="1" applyBorder="1" applyAlignment="1">
      <alignment horizontal="left"/>
    </xf>
    <xf numFmtId="0" fontId="54" fillId="0" borderId="182" xfId="0" applyFont="1" applyBorder="1" applyAlignment="1">
      <alignment horizontal="left"/>
    </xf>
    <xf numFmtId="0" fontId="54" fillId="0" borderId="188" xfId="0" applyFont="1" applyBorder="1"/>
    <xf numFmtId="0" fontId="54" fillId="0" borderId="191" xfId="0" applyFont="1" applyBorder="1" applyAlignment="1">
      <alignment horizontal="left"/>
    </xf>
    <xf numFmtId="0" fontId="15" fillId="0" borderId="192" xfId="0" applyFont="1" applyBorder="1" applyAlignment="1">
      <alignment horizontal="center"/>
    </xf>
    <xf numFmtId="0" fontId="54" fillId="0" borderId="189" xfId="0" applyFont="1" applyBorder="1" applyAlignment="1">
      <alignment horizontal="left"/>
    </xf>
    <xf numFmtId="0" fontId="54" fillId="0" borderId="205" xfId="0" applyFont="1" applyBorder="1" applyAlignment="1" applyProtection="1">
      <alignment horizontal="left"/>
      <protection locked="0"/>
    </xf>
    <xf numFmtId="0" fontId="0" fillId="3" borderId="180" xfId="0" applyFill="1" applyBorder="1" applyAlignment="1">
      <alignment horizontal="center"/>
    </xf>
    <xf numFmtId="1" fontId="0" fillId="3" borderId="181" xfId="0" applyNumberFormat="1" applyFill="1" applyBorder="1" applyAlignment="1" applyProtection="1">
      <alignment horizontal="center" vertical="center"/>
      <protection locked="0"/>
    </xf>
    <xf numFmtId="1" fontId="48" fillId="3" borderId="181" xfId="0" applyNumberFormat="1" applyFont="1" applyFill="1" applyBorder="1" applyAlignment="1" applyProtection="1">
      <alignment horizontal="center" vertical="center"/>
      <protection locked="0"/>
    </xf>
    <xf numFmtId="0" fontId="0" fillId="3" borderId="188" xfId="0" applyFill="1" applyBorder="1" applyAlignment="1">
      <alignment horizontal="center"/>
    </xf>
    <xf numFmtId="0" fontId="0" fillId="3" borderId="192" xfId="0" applyFill="1" applyBorder="1" applyAlignment="1">
      <alignment horizontal="center"/>
    </xf>
    <xf numFmtId="1" fontId="0" fillId="3" borderId="189" xfId="0" applyNumberFormat="1" applyFill="1" applyBorder="1" applyAlignment="1" applyProtection="1">
      <alignment horizontal="center" vertical="center"/>
      <protection locked="0"/>
    </xf>
    <xf numFmtId="1" fontId="48" fillId="3" borderId="189" xfId="0" applyNumberFormat="1" applyFont="1" applyFill="1" applyBorder="1" applyAlignment="1" applyProtection="1">
      <alignment horizontal="center" vertical="center"/>
      <protection locked="0"/>
    </xf>
    <xf numFmtId="0" fontId="32" fillId="2" borderId="181" xfId="0" applyFont="1" applyFill="1" applyBorder="1" applyAlignment="1" applyProtection="1">
      <alignment horizontal="center" vertical="center" wrapText="1"/>
      <protection locked="0"/>
    </xf>
    <xf numFmtId="0" fontId="31" fillId="6" borderId="181" xfId="0" applyFont="1" applyFill="1" applyBorder="1" applyAlignment="1" applyProtection="1">
      <alignment horizontal="center" vertical="center"/>
      <protection locked="0"/>
    </xf>
    <xf numFmtId="0" fontId="31" fillId="2" borderId="181" xfId="0" applyFont="1" applyFill="1" applyBorder="1" applyAlignment="1">
      <alignment horizontal="center" vertical="center"/>
    </xf>
    <xf numFmtId="1" fontId="31" fillId="8" borderId="181" xfId="0" applyNumberFormat="1" applyFont="1" applyFill="1" applyBorder="1" applyAlignment="1">
      <alignment horizontal="center" vertical="center"/>
    </xf>
    <xf numFmtId="1" fontId="34" fillId="3" borderId="216" xfId="0" applyNumberFormat="1" applyFont="1" applyFill="1" applyBorder="1" applyAlignment="1" applyProtection="1">
      <alignment horizontal="center" vertical="center"/>
      <protection locked="0"/>
    </xf>
    <xf numFmtId="1" fontId="34" fillId="3" borderId="217" xfId="0" applyNumberFormat="1" applyFont="1" applyFill="1" applyBorder="1" applyAlignment="1" applyProtection="1">
      <alignment horizontal="center" vertical="center"/>
      <protection locked="0"/>
    </xf>
    <xf numFmtId="1" fontId="34" fillId="3" borderId="217" xfId="0" applyNumberFormat="1" applyFont="1" applyFill="1" applyBorder="1" applyAlignment="1">
      <alignment horizontal="center" vertical="center"/>
    </xf>
    <xf numFmtId="1" fontId="34" fillId="3" borderId="216" xfId="0" applyNumberFormat="1" applyFont="1" applyFill="1" applyBorder="1" applyAlignment="1">
      <alignment horizontal="center" vertical="center"/>
    </xf>
    <xf numFmtId="1" fontId="34" fillId="3" borderId="218" xfId="0" applyNumberFormat="1" applyFont="1" applyFill="1" applyBorder="1" applyAlignment="1">
      <alignment horizontal="center" vertical="center"/>
    </xf>
    <xf numFmtId="1" fontId="34" fillId="3" borderId="219" xfId="0" applyNumberFormat="1" applyFont="1" applyFill="1" applyBorder="1" applyAlignment="1">
      <alignment horizontal="center" vertical="center"/>
    </xf>
    <xf numFmtId="0" fontId="45" fillId="2" borderId="220" xfId="0" applyFont="1" applyFill="1" applyBorder="1" applyAlignment="1" applyProtection="1">
      <alignment horizontal="center" vertical="center"/>
      <protection locked="0"/>
    </xf>
    <xf numFmtId="1" fontId="45" fillId="2" borderId="220" xfId="0" applyNumberFormat="1" applyFont="1" applyFill="1" applyBorder="1" applyAlignment="1" applyProtection="1">
      <alignment horizontal="center" vertical="center"/>
      <protection locked="0"/>
    </xf>
    <xf numFmtId="0" fontId="49" fillId="2" borderId="220" xfId="0" applyFont="1" applyFill="1" applyBorder="1" applyAlignment="1" applyProtection="1">
      <alignment horizontal="center" vertical="center" wrapText="1"/>
      <protection locked="0"/>
    </xf>
    <xf numFmtId="1" fontId="49" fillId="2" borderId="220" xfId="0" applyNumberFormat="1" applyFont="1" applyFill="1" applyBorder="1" applyAlignment="1">
      <alignment horizontal="center" vertical="center"/>
    </xf>
    <xf numFmtId="49" fontId="30" fillId="0" borderId="220" xfId="0" applyNumberFormat="1" applyFont="1" applyBorder="1" applyAlignment="1">
      <alignment horizontal="center" vertical="center"/>
    </xf>
    <xf numFmtId="0" fontId="44" fillId="3" borderId="221" xfId="0" applyFont="1" applyFill="1" applyBorder="1" applyProtection="1">
      <protection locked="0"/>
    </xf>
    <xf numFmtId="0" fontId="44" fillId="3" borderId="222" xfId="0" applyFont="1" applyFill="1" applyBorder="1" applyProtection="1">
      <protection locked="0"/>
    </xf>
    <xf numFmtId="0" fontId="44" fillId="3" borderId="223" xfId="0" applyFont="1" applyFill="1" applyBorder="1" applyProtection="1">
      <protection locked="0"/>
    </xf>
    <xf numFmtId="0" fontId="44" fillId="3" borderId="224" xfId="0" applyFont="1" applyFill="1" applyBorder="1" applyProtection="1">
      <protection locked="0"/>
    </xf>
    <xf numFmtId="0" fontId="44" fillId="3" borderId="225" xfId="0" applyFont="1" applyFill="1" applyBorder="1" applyProtection="1">
      <protection locked="0"/>
    </xf>
    <xf numFmtId="0" fontId="44" fillId="3" borderId="226" xfId="0" applyFont="1" applyFill="1" applyBorder="1" applyProtection="1">
      <protection locked="0"/>
    </xf>
    <xf numFmtId="0" fontId="44" fillId="3" borderId="227" xfId="0" applyFont="1" applyFill="1" applyBorder="1" applyProtection="1">
      <protection locked="0"/>
    </xf>
    <xf numFmtId="0" fontId="44" fillId="3" borderId="228" xfId="0" applyFont="1" applyFill="1" applyBorder="1" applyProtection="1">
      <protection locked="0"/>
    </xf>
    <xf numFmtId="0" fontId="71" fillId="2" borderId="220" xfId="0" applyFont="1" applyFill="1" applyBorder="1" applyAlignment="1" applyProtection="1">
      <alignment horizontal="center" vertical="center"/>
      <protection locked="0"/>
    </xf>
    <xf numFmtId="0" fontId="32" fillId="0" borderId="220" xfId="0" applyFont="1" applyBorder="1" applyAlignment="1" applyProtection="1">
      <alignment horizontal="right" vertical="center"/>
      <protection locked="0"/>
    </xf>
    <xf numFmtId="1" fontId="31" fillId="0" borderId="220" xfId="0" quotePrefix="1" applyNumberFormat="1" applyFont="1" applyBorder="1" applyAlignment="1" applyProtection="1">
      <alignment horizontal="left"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219073</xdr:colOff>
      <xdr:row>0</xdr:row>
      <xdr:rowOff>47625</xdr:rowOff>
    </xdr:from>
    <xdr:to>
      <xdr:col>2</xdr:col>
      <xdr:colOff>1357312</xdr:colOff>
      <xdr:row>2</xdr:row>
      <xdr:rowOff>78715</xdr:rowOff>
    </xdr:to>
    <xdr:pic>
      <xdr:nvPicPr>
        <xdr:cNvPr id="2" name="Picture 1">
          <a:extLst>
            <a:ext uri="{FF2B5EF4-FFF2-40B4-BE49-F238E27FC236}">
              <a16:creationId xmlns:a16="http://schemas.microsoft.com/office/drawing/2014/main" id="{D73114E1-27A4-489C-92EC-44CC50D7800A}"/>
            </a:ext>
          </a:extLst>
        </xdr:cNvPr>
        <xdr:cNvPicPr>
          <a:picLocks noChangeAspect="1"/>
        </xdr:cNvPicPr>
      </xdr:nvPicPr>
      <xdr:blipFill>
        <a:blip xmlns:r="http://schemas.openxmlformats.org/officeDocument/2006/relationships" r:embed="rId1"/>
        <a:srcRect/>
        <a:stretch>
          <a:fillRect/>
        </a:stretch>
      </xdr:blipFill>
      <xdr:spPr>
        <a:xfrm>
          <a:off x="1438273" y="47625"/>
          <a:ext cx="1138239" cy="678790"/>
        </a:xfrm>
        <a:prstGeom prst="rect">
          <a:avLst/>
        </a:prstGeom>
      </xdr:spPr>
    </xdr:pic>
    <xdr:clientData/>
  </xdr:twoCellAnchor>
  <xdr:twoCellAnchor editAs="oneCell">
    <xdr:from>
      <xdr:col>7</xdr:col>
      <xdr:colOff>238123</xdr:colOff>
      <xdr:row>0</xdr:row>
      <xdr:rowOff>0</xdr:rowOff>
    </xdr:from>
    <xdr:to>
      <xdr:col>7</xdr:col>
      <xdr:colOff>1343024</xdr:colOff>
      <xdr:row>2</xdr:row>
      <xdr:rowOff>31090</xdr:rowOff>
    </xdr:to>
    <xdr:pic>
      <xdr:nvPicPr>
        <xdr:cNvPr id="4" name="Picture 3">
          <a:extLst>
            <a:ext uri="{FF2B5EF4-FFF2-40B4-BE49-F238E27FC236}">
              <a16:creationId xmlns:a16="http://schemas.microsoft.com/office/drawing/2014/main" id="{187AE669-DAA7-4353-9525-60A6C942104F}"/>
            </a:ext>
            <a:ext uri="{147F2762-F138-4A5C-976F-8EAC2B608ADB}">
              <a16:predDERef xmlns:a16="http://schemas.microsoft.com/office/drawing/2014/main" pred="{D73114E1-27A4-489C-92EC-44CC50D7800A}"/>
            </a:ext>
          </a:extLst>
        </xdr:cNvPr>
        <xdr:cNvPicPr>
          <a:picLocks noChangeAspect="1"/>
        </xdr:cNvPicPr>
      </xdr:nvPicPr>
      <xdr:blipFill>
        <a:blip xmlns:r="http://schemas.openxmlformats.org/officeDocument/2006/relationships" r:embed="rId1"/>
        <a:srcRect/>
        <a:stretch>
          <a:fillRect/>
        </a:stretch>
      </xdr:blipFill>
      <xdr:spPr>
        <a:xfrm>
          <a:off x="5991223" y="0"/>
          <a:ext cx="1104901" cy="6787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358140</xdr:colOff>
      <xdr:row>0</xdr:row>
      <xdr:rowOff>0</xdr:rowOff>
    </xdr:from>
    <xdr:to>
      <xdr:col>0</xdr:col>
      <xdr:colOff>1378011</xdr:colOff>
      <xdr:row>1</xdr:row>
      <xdr:rowOff>158858</xdr:rowOff>
    </xdr:to>
    <xdr:pic>
      <xdr:nvPicPr>
        <xdr:cNvPr id="2" name="Picture 1">
          <a:extLst>
            <a:ext uri="{FF2B5EF4-FFF2-40B4-BE49-F238E27FC236}">
              <a16:creationId xmlns:a16="http://schemas.microsoft.com/office/drawing/2014/main" id="{86C73300-9665-4FEB-B8C4-E2D905EE7DA2}"/>
            </a:ext>
          </a:extLst>
        </xdr:cNvPr>
        <xdr:cNvPicPr>
          <a:picLocks noChangeAspect="1"/>
        </xdr:cNvPicPr>
      </xdr:nvPicPr>
      <xdr:blipFill>
        <a:blip xmlns:r="http://schemas.openxmlformats.org/officeDocument/2006/relationships" r:embed="rId1"/>
        <a:srcRect/>
        <a:stretch>
          <a:fillRect/>
        </a:stretch>
      </xdr:blipFill>
      <xdr:spPr>
        <a:xfrm>
          <a:off x="358140" y="0"/>
          <a:ext cx="1019871" cy="606533"/>
        </a:xfrm>
        <a:prstGeom prst="rect">
          <a:avLst/>
        </a:prstGeom>
      </xdr:spPr>
    </xdr:pic>
    <xdr:clientData/>
  </xdr:twoCellAnchor>
  <xdr:twoCellAnchor editAs="oneCell">
    <xdr:from>
      <xdr:col>4</xdr:col>
      <xdr:colOff>129540</xdr:colOff>
      <xdr:row>0</xdr:row>
      <xdr:rowOff>0</xdr:rowOff>
    </xdr:from>
    <xdr:to>
      <xdr:col>4</xdr:col>
      <xdr:colOff>1149411</xdr:colOff>
      <xdr:row>1</xdr:row>
      <xdr:rowOff>158858</xdr:rowOff>
    </xdr:to>
    <xdr:pic>
      <xdr:nvPicPr>
        <xdr:cNvPr id="3" name="Picture 3">
          <a:extLst>
            <a:ext uri="{FF2B5EF4-FFF2-40B4-BE49-F238E27FC236}">
              <a16:creationId xmlns:a16="http://schemas.microsoft.com/office/drawing/2014/main" id="{7B721513-634B-4E55-95C7-C74E815BA8D3}"/>
            </a:ext>
            <a:ext uri="{147F2762-F138-4A5C-976F-8EAC2B608ADB}">
              <a16:predDERef xmlns:a16="http://schemas.microsoft.com/office/drawing/2014/main" pred="{86C73300-9665-4FEB-B8C4-E2D905EE7DA2}"/>
            </a:ext>
          </a:extLst>
        </xdr:cNvPr>
        <xdr:cNvPicPr>
          <a:picLocks noChangeAspect="1"/>
        </xdr:cNvPicPr>
      </xdr:nvPicPr>
      <xdr:blipFill>
        <a:blip xmlns:r="http://schemas.openxmlformats.org/officeDocument/2006/relationships" r:embed="rId1"/>
        <a:srcRect/>
        <a:stretch>
          <a:fillRect/>
        </a:stretch>
      </xdr:blipFill>
      <xdr:spPr>
        <a:xfrm>
          <a:off x="6854190" y="0"/>
          <a:ext cx="1019871" cy="6065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1</xdr:col>
      <xdr:colOff>1381125</xdr:colOff>
      <xdr:row>0</xdr:row>
      <xdr:rowOff>638175</xdr:rowOff>
    </xdr:to>
    <xdr:pic>
      <xdr:nvPicPr>
        <xdr:cNvPr id="2" name="Picture 1">
          <a:extLst>
            <a:ext uri="{FF2B5EF4-FFF2-40B4-BE49-F238E27FC236}">
              <a16:creationId xmlns:a16="http://schemas.microsoft.com/office/drawing/2014/main" id="{F3D6DDCF-98B6-4000-9054-CB42ABEDC7C5}"/>
            </a:ext>
          </a:extLst>
        </xdr:cNvPr>
        <xdr:cNvPicPr>
          <a:picLocks noChangeAspect="1"/>
        </xdr:cNvPicPr>
      </xdr:nvPicPr>
      <xdr:blipFill>
        <a:blip xmlns:r="http://schemas.openxmlformats.org/officeDocument/2006/relationships" r:embed="rId1"/>
        <a:srcRect/>
        <a:stretch>
          <a:fillRect/>
        </a:stretch>
      </xdr:blipFill>
      <xdr:spPr>
        <a:xfrm>
          <a:off x="457200" y="0"/>
          <a:ext cx="1190625" cy="638175"/>
        </a:xfrm>
        <a:prstGeom prst="rect">
          <a:avLst/>
        </a:prstGeom>
      </xdr:spPr>
    </xdr:pic>
    <xdr:clientData/>
  </xdr:twoCellAnchor>
  <xdr:twoCellAnchor editAs="oneCell">
    <xdr:from>
      <xdr:col>0</xdr:col>
      <xdr:colOff>-3076575</xdr:colOff>
      <xdr:row>0</xdr:row>
      <xdr:rowOff>0</xdr:rowOff>
    </xdr:from>
    <xdr:to>
      <xdr:col>0</xdr:col>
      <xdr:colOff>-3076575</xdr:colOff>
      <xdr:row>0</xdr:row>
      <xdr:rowOff>0</xdr:rowOff>
    </xdr:to>
    <xdr:pic>
      <xdr:nvPicPr>
        <xdr:cNvPr id="4" name="Picture 2">
          <a:extLst>
            <a:ext uri="{FF2B5EF4-FFF2-40B4-BE49-F238E27FC236}">
              <a16:creationId xmlns:a16="http://schemas.microsoft.com/office/drawing/2014/main" id="{79C9CF7C-F737-474B-8C51-7B10A00637AB}"/>
            </a:ext>
            <a:ext uri="{147F2762-F138-4A5C-976F-8EAC2B608ADB}">
              <a16:predDERef xmlns:a16="http://schemas.microsoft.com/office/drawing/2014/main" pred="{F3D6DDCF-98B6-4000-9054-CB42ABEDC7C5}"/>
            </a:ext>
          </a:extLst>
        </xdr:cNvPr>
        <xdr:cNvPicPr>
          <a:picLocks noChangeAspect="1"/>
        </xdr:cNvPicPr>
      </xdr:nvPicPr>
      <xdr:blipFill>
        <a:blip xmlns:r="http://schemas.openxmlformats.org/officeDocument/2006/relationships" r:embed="rId1"/>
        <a:srcRect/>
        <a:stretch>
          <a:fillRect/>
        </a:stretch>
      </xdr:blipFill>
      <xdr:spPr>
        <a:xfrm>
          <a:off x="-3076575" y="-85725"/>
          <a:ext cx="0" cy="0"/>
        </a:xfrm>
        <a:prstGeom prst="rect">
          <a:avLst/>
        </a:prstGeom>
      </xdr:spPr>
    </xdr:pic>
    <xdr:clientData/>
  </xdr:twoCellAnchor>
  <xdr:twoCellAnchor editAs="oneCell">
    <xdr:from>
      <xdr:col>5</xdr:col>
      <xdr:colOff>666750</xdr:colOff>
      <xdr:row>0</xdr:row>
      <xdr:rowOff>0</xdr:rowOff>
    </xdr:from>
    <xdr:to>
      <xdr:col>7</xdr:col>
      <xdr:colOff>257175</xdr:colOff>
      <xdr:row>0</xdr:row>
      <xdr:rowOff>638175</xdr:rowOff>
    </xdr:to>
    <xdr:pic>
      <xdr:nvPicPr>
        <xdr:cNvPr id="6" name="Picture 5">
          <a:extLst>
            <a:ext uri="{FF2B5EF4-FFF2-40B4-BE49-F238E27FC236}">
              <a16:creationId xmlns:a16="http://schemas.microsoft.com/office/drawing/2014/main" id="{C2125C81-F4A9-49F5-AE3A-FC2DF6C9B4CB}"/>
            </a:ext>
            <a:ext uri="{147F2762-F138-4A5C-976F-8EAC2B608ADB}">
              <a16:predDERef xmlns:a16="http://schemas.microsoft.com/office/drawing/2014/main" pred="{79C9CF7C-F737-474B-8C51-7B10A00637AB}"/>
            </a:ext>
          </a:extLst>
        </xdr:cNvPr>
        <xdr:cNvPicPr>
          <a:picLocks noChangeAspect="1"/>
        </xdr:cNvPicPr>
      </xdr:nvPicPr>
      <xdr:blipFill>
        <a:blip xmlns:r="http://schemas.openxmlformats.org/officeDocument/2006/relationships" r:embed="rId1"/>
        <a:srcRect/>
        <a:stretch>
          <a:fillRect/>
        </a:stretch>
      </xdr:blipFill>
      <xdr:spPr>
        <a:xfrm>
          <a:off x="4867275" y="0"/>
          <a:ext cx="1190625" cy="638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58881</xdr:colOff>
      <xdr:row>0</xdr:row>
      <xdr:rowOff>25977</xdr:rowOff>
    </xdr:from>
    <xdr:to>
      <xdr:col>50</xdr:col>
      <xdr:colOff>24245</xdr:colOff>
      <xdr:row>1</xdr:row>
      <xdr:rowOff>677141</xdr:rowOff>
    </xdr:to>
    <xdr:sp macro="" textlink="">
      <xdr:nvSpPr>
        <xdr:cNvPr id="2" name="Rectangle 5">
          <a:extLst>
            <a:ext uri="{FF2B5EF4-FFF2-40B4-BE49-F238E27FC236}">
              <a16:creationId xmlns:a16="http://schemas.microsoft.com/office/drawing/2014/main" id="{A77B29D9-9735-4E06-A416-227C1FC340BE}"/>
            </a:ext>
            <a:ext uri="{147F2762-F138-4A5C-976F-8EAC2B608ADB}">
              <a16:predDERef xmlns:a16="http://schemas.microsoft.com/office/drawing/2014/main" pred="{FC48752F-C42D-DBA8-055F-0577D1FCE391}"/>
            </a:ext>
          </a:extLst>
        </xdr:cNvPr>
        <xdr:cNvSpPr/>
      </xdr:nvSpPr>
      <xdr:spPr>
        <a:xfrm>
          <a:off x="7383606" y="25977"/>
          <a:ext cx="1822739" cy="98453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214747</xdr:colOff>
      <xdr:row>0</xdr:row>
      <xdr:rowOff>122093</xdr:rowOff>
    </xdr:from>
    <xdr:to>
      <xdr:col>4</xdr:col>
      <xdr:colOff>6929</xdr:colOff>
      <xdr:row>1</xdr:row>
      <xdr:rowOff>633634</xdr:rowOff>
    </xdr:to>
    <xdr:pic>
      <xdr:nvPicPr>
        <xdr:cNvPr id="3" name="Picture 2">
          <a:extLst>
            <a:ext uri="{FF2B5EF4-FFF2-40B4-BE49-F238E27FC236}">
              <a16:creationId xmlns:a16="http://schemas.microsoft.com/office/drawing/2014/main" id="{E4D67170-4D55-4351-860E-2208A3BC3F10}"/>
            </a:ext>
            <a:ext uri="{147F2762-F138-4A5C-976F-8EAC2B608ADB}">
              <a16:predDERef xmlns:a16="http://schemas.microsoft.com/office/drawing/2014/main" pred="{A77B29D9-9735-4E06-A416-227C1FC34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747" y="122093"/>
          <a:ext cx="1716232" cy="844916"/>
        </a:xfrm>
        <a:prstGeom prst="rect">
          <a:avLst/>
        </a:prstGeom>
      </xdr:spPr>
    </xdr:pic>
    <xdr:clientData/>
  </xdr:twoCellAnchor>
  <xdr:twoCellAnchor editAs="oneCell">
    <xdr:from>
      <xdr:col>36</xdr:col>
      <xdr:colOff>48325</xdr:colOff>
      <xdr:row>0</xdr:row>
      <xdr:rowOff>76200</xdr:rowOff>
    </xdr:from>
    <xdr:to>
      <xdr:col>50</xdr:col>
      <xdr:colOff>82262</xdr:colOff>
      <xdr:row>1</xdr:row>
      <xdr:rowOff>671080</xdr:rowOff>
    </xdr:to>
    <xdr:pic>
      <xdr:nvPicPr>
        <xdr:cNvPr id="4" name="Picture 4">
          <a:extLst>
            <a:ext uri="{FF2B5EF4-FFF2-40B4-BE49-F238E27FC236}">
              <a16:creationId xmlns:a16="http://schemas.microsoft.com/office/drawing/2014/main" id="{C952BAAE-4D32-48CC-BD3F-462727231B55}"/>
            </a:ext>
            <a:ext uri="{147F2762-F138-4A5C-976F-8EAC2B608ADB}">
              <a16:predDERef xmlns:a16="http://schemas.microsoft.com/office/drawing/2014/main" pred="{E4D67170-4D55-4351-860E-2208A3BC3F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6875" y="76200"/>
          <a:ext cx="1767487" cy="928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0</xdr:row>
      <xdr:rowOff>0</xdr:rowOff>
    </xdr:from>
    <xdr:to>
      <xdr:col>0</xdr:col>
      <xdr:colOff>1378011</xdr:colOff>
      <xdr:row>1</xdr:row>
      <xdr:rowOff>158858</xdr:rowOff>
    </xdr:to>
    <xdr:pic>
      <xdr:nvPicPr>
        <xdr:cNvPr id="2" name="Picture 1">
          <a:extLst>
            <a:ext uri="{FF2B5EF4-FFF2-40B4-BE49-F238E27FC236}">
              <a16:creationId xmlns:a16="http://schemas.microsoft.com/office/drawing/2014/main" id="{B19D5D9D-30FA-4D16-8050-3226FC228924}"/>
            </a:ext>
          </a:extLst>
        </xdr:cNvPr>
        <xdr:cNvPicPr>
          <a:picLocks noChangeAspect="1"/>
        </xdr:cNvPicPr>
      </xdr:nvPicPr>
      <xdr:blipFill>
        <a:blip xmlns:r="http://schemas.openxmlformats.org/officeDocument/2006/relationships" r:embed="rId1"/>
        <a:srcRect/>
        <a:stretch>
          <a:fillRect/>
        </a:stretch>
      </xdr:blipFill>
      <xdr:spPr>
        <a:xfrm>
          <a:off x="358140" y="396240"/>
          <a:ext cx="1019871" cy="614153"/>
        </a:xfrm>
        <a:prstGeom prst="rect">
          <a:avLst/>
        </a:prstGeom>
      </xdr:spPr>
    </xdr:pic>
    <xdr:clientData/>
  </xdr:twoCellAnchor>
  <xdr:twoCellAnchor editAs="oneCell">
    <xdr:from>
      <xdr:col>4</xdr:col>
      <xdr:colOff>129540</xdr:colOff>
      <xdr:row>0</xdr:row>
      <xdr:rowOff>0</xdr:rowOff>
    </xdr:from>
    <xdr:to>
      <xdr:col>4</xdr:col>
      <xdr:colOff>1149411</xdr:colOff>
      <xdr:row>1</xdr:row>
      <xdr:rowOff>158858</xdr:rowOff>
    </xdr:to>
    <xdr:pic>
      <xdr:nvPicPr>
        <xdr:cNvPr id="4" name="Picture 3">
          <a:extLst>
            <a:ext uri="{FF2B5EF4-FFF2-40B4-BE49-F238E27FC236}">
              <a16:creationId xmlns:a16="http://schemas.microsoft.com/office/drawing/2014/main" id="{1A2836D5-CC67-4991-9A5F-0CF5F7230BC2}"/>
            </a:ext>
            <a:ext uri="{147F2762-F138-4A5C-976F-8EAC2B608ADB}">
              <a16:predDERef xmlns:a16="http://schemas.microsoft.com/office/drawing/2014/main" pred="{B19D5D9D-30FA-4D16-8050-3226FC228924}"/>
            </a:ext>
          </a:extLst>
        </xdr:cNvPr>
        <xdr:cNvPicPr>
          <a:picLocks noChangeAspect="1"/>
        </xdr:cNvPicPr>
      </xdr:nvPicPr>
      <xdr:blipFill>
        <a:blip xmlns:r="http://schemas.openxmlformats.org/officeDocument/2006/relationships" r:embed="rId1"/>
        <a:srcRect/>
        <a:stretch>
          <a:fillRect/>
        </a:stretch>
      </xdr:blipFill>
      <xdr:spPr>
        <a:xfrm>
          <a:off x="5067300" y="381000"/>
          <a:ext cx="1019871" cy="614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65722</xdr:rowOff>
    </xdr:from>
    <xdr:to>
      <xdr:col>2</xdr:col>
      <xdr:colOff>4198</xdr:colOff>
      <xdr:row>1</xdr:row>
      <xdr:rowOff>414336</xdr:rowOff>
    </xdr:to>
    <xdr:pic>
      <xdr:nvPicPr>
        <xdr:cNvPr id="2" name="Picture 1">
          <a:extLst>
            <a:ext uri="{FF2B5EF4-FFF2-40B4-BE49-F238E27FC236}">
              <a16:creationId xmlns:a16="http://schemas.microsoft.com/office/drawing/2014/main" id="{892FBEFC-B7D9-4377-8D79-DD5403DFE8BF}"/>
            </a:ext>
          </a:extLst>
        </xdr:cNvPr>
        <xdr:cNvPicPr>
          <a:picLocks noChangeAspect="1"/>
        </xdr:cNvPicPr>
      </xdr:nvPicPr>
      <xdr:blipFill>
        <a:blip xmlns:r="http://schemas.openxmlformats.org/officeDocument/2006/relationships" r:embed="rId1"/>
        <a:srcRect/>
        <a:stretch>
          <a:fillRect/>
        </a:stretch>
      </xdr:blipFill>
      <xdr:spPr>
        <a:xfrm>
          <a:off x="293370" y="65722"/>
          <a:ext cx="1550212" cy="796289"/>
        </a:xfrm>
        <a:prstGeom prst="rect">
          <a:avLst/>
        </a:prstGeom>
      </xdr:spPr>
    </xdr:pic>
    <xdr:clientData/>
  </xdr:twoCellAnchor>
  <xdr:twoCellAnchor editAs="oneCell">
    <xdr:from>
      <xdr:col>0</xdr:col>
      <xdr:colOff>-3076575</xdr:colOff>
      <xdr:row>0</xdr:row>
      <xdr:rowOff>-85725</xdr:rowOff>
    </xdr:from>
    <xdr:to>
      <xdr:col>0</xdr:col>
      <xdr:colOff>-3076575</xdr:colOff>
      <xdr:row>0</xdr:row>
      <xdr:rowOff>-85725</xdr:rowOff>
    </xdr:to>
    <xdr:pic>
      <xdr:nvPicPr>
        <xdr:cNvPr id="3" name="Picture 2">
          <a:extLst>
            <a:ext uri="{FF2B5EF4-FFF2-40B4-BE49-F238E27FC236}">
              <a16:creationId xmlns:a16="http://schemas.microsoft.com/office/drawing/2014/main" id="{C92CC4F8-819A-4F2B-8D3B-93EACD76A936}"/>
            </a:ext>
            <a:ext uri="{147F2762-F138-4A5C-976F-8EAC2B608ADB}">
              <a16:predDERef xmlns:a16="http://schemas.microsoft.com/office/drawing/2014/main" pred="{8EC8AE1B-DAA6-43AE-A979-39189D27BAFA}"/>
            </a:ext>
          </a:extLst>
        </xdr:cNvPr>
        <xdr:cNvPicPr>
          <a:picLocks noChangeAspect="1"/>
        </xdr:cNvPicPr>
      </xdr:nvPicPr>
      <xdr:blipFill>
        <a:blip xmlns:r="http://schemas.openxmlformats.org/officeDocument/2006/relationships" r:embed="rId1"/>
        <a:srcRect/>
        <a:stretch>
          <a:fillRect/>
        </a:stretch>
      </xdr:blipFill>
      <xdr:spPr>
        <a:xfrm>
          <a:off x="-3076575" y="-85725"/>
          <a:ext cx="0" cy="0"/>
        </a:xfrm>
        <a:prstGeom prst="rect">
          <a:avLst/>
        </a:prstGeom>
      </xdr:spPr>
    </xdr:pic>
    <xdr:clientData/>
  </xdr:twoCellAnchor>
  <xdr:twoCellAnchor editAs="oneCell">
    <xdr:from>
      <xdr:col>5</xdr:col>
      <xdr:colOff>638175</xdr:colOff>
      <xdr:row>0</xdr:row>
      <xdr:rowOff>28575</xdr:rowOff>
    </xdr:from>
    <xdr:to>
      <xdr:col>7</xdr:col>
      <xdr:colOff>577603</xdr:colOff>
      <xdr:row>1</xdr:row>
      <xdr:rowOff>377189</xdr:rowOff>
    </xdr:to>
    <xdr:pic>
      <xdr:nvPicPr>
        <xdr:cNvPr id="7" name="Picture 6">
          <a:extLst>
            <a:ext uri="{FF2B5EF4-FFF2-40B4-BE49-F238E27FC236}">
              <a16:creationId xmlns:a16="http://schemas.microsoft.com/office/drawing/2014/main" id="{34A19264-3393-4030-88DE-AE2BEBBCF410}"/>
            </a:ext>
            <a:ext uri="{147F2762-F138-4A5C-976F-8EAC2B608ADB}">
              <a16:predDERef xmlns:a16="http://schemas.microsoft.com/office/drawing/2014/main" pred="{C92CC4F8-819A-4F2B-8D3B-93EACD76A936}"/>
            </a:ext>
          </a:extLst>
        </xdr:cNvPr>
        <xdr:cNvPicPr>
          <a:picLocks noChangeAspect="1"/>
        </xdr:cNvPicPr>
      </xdr:nvPicPr>
      <xdr:blipFill>
        <a:blip xmlns:r="http://schemas.openxmlformats.org/officeDocument/2006/relationships" r:embed="rId1"/>
        <a:srcRect/>
        <a:stretch>
          <a:fillRect/>
        </a:stretch>
      </xdr:blipFill>
      <xdr:spPr>
        <a:xfrm>
          <a:off x="5753100" y="28575"/>
          <a:ext cx="1472953" cy="7867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31</xdr:col>
      <xdr:colOff>58881</xdr:colOff>
      <xdr:row>0</xdr:row>
      <xdr:rowOff>25977</xdr:rowOff>
    </xdr:from>
    <xdr:to>
      <xdr:col>46</xdr:col>
      <xdr:colOff>24245</xdr:colOff>
      <xdr:row>1</xdr:row>
      <xdr:rowOff>677141</xdr:rowOff>
    </xdr:to>
    <xdr:sp macro="" textlink="">
      <xdr:nvSpPr>
        <xdr:cNvPr id="6" name="Rectangle 5">
          <a:extLst>
            <a:ext uri="{FF2B5EF4-FFF2-40B4-BE49-F238E27FC236}">
              <a16:creationId xmlns:a16="http://schemas.microsoft.com/office/drawing/2014/main" id="{826B0480-2987-8682-6AB0-6B6919DF2907}"/>
            </a:ext>
            <a:ext uri="{147F2762-F138-4A5C-976F-8EAC2B608ADB}">
              <a16:predDERef xmlns:a16="http://schemas.microsoft.com/office/drawing/2014/main" pred="{FC48752F-C42D-DBA8-055F-0577D1FCE391}"/>
            </a:ext>
          </a:extLst>
        </xdr:cNvPr>
        <xdr:cNvSpPr/>
      </xdr:nvSpPr>
      <xdr:spPr>
        <a:xfrm>
          <a:off x="7383606" y="25977"/>
          <a:ext cx="1822739" cy="98453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0</xdr:row>
      <xdr:rowOff>122093</xdr:rowOff>
    </xdr:from>
    <xdr:to>
      <xdr:col>1</xdr:col>
      <xdr:colOff>306532</xdr:colOff>
      <xdr:row>1</xdr:row>
      <xdr:rowOff>633634</xdr:rowOff>
    </xdr:to>
    <xdr:pic>
      <xdr:nvPicPr>
        <xdr:cNvPr id="3" name="Picture 2">
          <a:extLst>
            <a:ext uri="{FF2B5EF4-FFF2-40B4-BE49-F238E27FC236}">
              <a16:creationId xmlns:a16="http://schemas.microsoft.com/office/drawing/2014/main" id="{FC48752F-C42D-DBA8-055F-0577D1FCE391}"/>
            </a:ext>
            <a:ext uri="{147F2762-F138-4A5C-976F-8EAC2B608ADB}">
              <a16:predDERef xmlns:a16="http://schemas.microsoft.com/office/drawing/2014/main" pred="{826B0480-2987-8682-6AB0-6B6919DF29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747" y="122093"/>
          <a:ext cx="1716232" cy="844916"/>
        </a:xfrm>
        <a:prstGeom prst="rect">
          <a:avLst/>
        </a:prstGeom>
      </xdr:spPr>
    </xdr:pic>
    <xdr:clientData/>
  </xdr:twoCellAnchor>
  <xdr:twoCellAnchor editAs="oneCell">
    <xdr:from>
      <xdr:col>32</xdr:col>
      <xdr:colOff>48325</xdr:colOff>
      <xdr:row>0</xdr:row>
      <xdr:rowOff>76200</xdr:rowOff>
    </xdr:from>
    <xdr:to>
      <xdr:col>46</xdr:col>
      <xdr:colOff>82262</xdr:colOff>
      <xdr:row>1</xdr:row>
      <xdr:rowOff>671080</xdr:rowOff>
    </xdr:to>
    <xdr:pic>
      <xdr:nvPicPr>
        <xdr:cNvPr id="5" name="Picture 4">
          <a:extLst>
            <a:ext uri="{FF2B5EF4-FFF2-40B4-BE49-F238E27FC236}">
              <a16:creationId xmlns:a16="http://schemas.microsoft.com/office/drawing/2014/main" id="{FA5801FE-78B0-4200-B93D-379D50DE7217}"/>
            </a:ext>
            <a:ext uri="{147F2762-F138-4A5C-976F-8EAC2B608ADB}">
              <a16:predDERef xmlns:a16="http://schemas.microsoft.com/office/drawing/2014/main" pred="{826B0480-2987-8682-6AB0-6B6919DF29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6875" y="76200"/>
          <a:ext cx="1767487" cy="928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5</xdr:row>
      <xdr:rowOff>257175</xdr:rowOff>
    </xdr:from>
    <xdr:to>
      <xdr:col>0</xdr:col>
      <xdr:colOff>8048625</xdr:colOff>
      <xdr:row>37</xdr:row>
      <xdr:rowOff>9525</xdr:rowOff>
    </xdr:to>
    <xdr:pic>
      <xdr:nvPicPr>
        <xdr:cNvPr id="2" name="Picture 1">
          <a:extLst>
            <a:ext uri="{FF2B5EF4-FFF2-40B4-BE49-F238E27FC236}">
              <a16:creationId xmlns:a16="http://schemas.microsoft.com/office/drawing/2014/main" id="{087BB9B2-55AA-039A-940A-6110C990A712}"/>
            </a:ext>
          </a:extLst>
        </xdr:cNvPr>
        <xdr:cNvPicPr>
          <a:picLocks noChangeAspect="1"/>
        </xdr:cNvPicPr>
      </xdr:nvPicPr>
      <xdr:blipFill>
        <a:blip xmlns:r="http://schemas.openxmlformats.org/officeDocument/2006/relationships" r:embed="rId1"/>
        <a:srcRect l="7135" t="34833" r="4324" b="11500"/>
        <a:stretch>
          <a:fillRect/>
        </a:stretch>
      </xdr:blipFill>
      <xdr:spPr>
        <a:xfrm>
          <a:off x="485775" y="1685925"/>
          <a:ext cx="7562850" cy="5934075"/>
        </a:xfrm>
        <a:prstGeom prst="rect">
          <a:avLst/>
        </a:prstGeom>
      </xdr:spPr>
    </xdr:pic>
    <xdr:clientData/>
  </xdr:twoCellAnchor>
  <xdr:twoCellAnchor editAs="oneCell">
    <xdr:from>
      <xdr:col>2</xdr:col>
      <xdr:colOff>0</xdr:colOff>
      <xdr:row>5</xdr:row>
      <xdr:rowOff>342900</xdr:rowOff>
    </xdr:from>
    <xdr:to>
      <xdr:col>6</xdr:col>
      <xdr:colOff>447675</xdr:colOff>
      <xdr:row>38</xdr:row>
      <xdr:rowOff>0</xdr:rowOff>
    </xdr:to>
    <xdr:pic>
      <xdr:nvPicPr>
        <xdr:cNvPr id="4" name="Picture 3">
          <a:extLst>
            <a:ext uri="{FF2B5EF4-FFF2-40B4-BE49-F238E27FC236}">
              <a16:creationId xmlns:a16="http://schemas.microsoft.com/office/drawing/2014/main" id="{45C5C55C-5D44-DBA7-043F-C8F0848AB26F}"/>
            </a:ext>
            <a:ext uri="{147F2762-F138-4A5C-976F-8EAC2B608ADB}">
              <a16:predDERef xmlns:a16="http://schemas.microsoft.com/office/drawing/2014/main" pred="{087BB9B2-55AA-039A-940A-6110C990A712}"/>
            </a:ext>
          </a:extLst>
        </xdr:cNvPr>
        <xdr:cNvPicPr>
          <a:picLocks noChangeAspect="1"/>
        </xdr:cNvPicPr>
      </xdr:nvPicPr>
      <xdr:blipFill>
        <a:blip xmlns:r="http://schemas.openxmlformats.org/officeDocument/2006/relationships" r:embed="rId2"/>
        <a:stretch>
          <a:fillRect/>
        </a:stretch>
      </xdr:blipFill>
      <xdr:spPr>
        <a:xfrm>
          <a:off x="8839200" y="1771650"/>
          <a:ext cx="8039100" cy="6029325"/>
        </a:xfrm>
        <a:prstGeom prst="rect">
          <a:avLst/>
        </a:prstGeom>
      </xdr:spPr>
    </xdr:pic>
    <xdr:clientData/>
  </xdr:twoCellAnchor>
  <xdr:twoCellAnchor editAs="oneCell">
    <xdr:from>
      <xdr:col>0</xdr:col>
      <xdr:colOff>142875</xdr:colOff>
      <xdr:row>0</xdr:row>
      <xdr:rowOff>9525</xdr:rowOff>
    </xdr:from>
    <xdr:to>
      <xdr:col>0</xdr:col>
      <xdr:colOff>1724025</xdr:colOff>
      <xdr:row>3</xdr:row>
      <xdr:rowOff>19050</xdr:rowOff>
    </xdr:to>
    <xdr:pic>
      <xdr:nvPicPr>
        <xdr:cNvPr id="3" name="Picture 2">
          <a:extLst>
            <a:ext uri="{FF2B5EF4-FFF2-40B4-BE49-F238E27FC236}">
              <a16:creationId xmlns:a16="http://schemas.microsoft.com/office/drawing/2014/main" id="{007D8845-4624-4584-8302-A1199DA055E1}"/>
            </a:ext>
            <a:ext uri="{147F2762-F138-4A5C-976F-8EAC2B608ADB}">
              <a16:predDERef xmlns:a16="http://schemas.microsoft.com/office/drawing/2014/main" pred="{45C5C55C-5D44-DBA7-043F-C8F0848AB26F}"/>
            </a:ext>
          </a:extLst>
        </xdr:cNvPr>
        <xdr:cNvPicPr>
          <a:picLocks noChangeAspect="1"/>
        </xdr:cNvPicPr>
      </xdr:nvPicPr>
      <xdr:blipFill>
        <a:blip xmlns:r="http://schemas.openxmlformats.org/officeDocument/2006/relationships" r:embed="rId3"/>
        <a:srcRect/>
        <a:stretch>
          <a:fillRect/>
        </a:stretch>
      </xdr:blipFill>
      <xdr:spPr>
        <a:xfrm>
          <a:off x="142875" y="9525"/>
          <a:ext cx="1581150" cy="838200"/>
        </a:xfrm>
        <a:prstGeom prst="rect">
          <a:avLst/>
        </a:prstGeom>
      </xdr:spPr>
    </xdr:pic>
    <xdr:clientData/>
  </xdr:twoCellAnchor>
  <xdr:twoCellAnchor editAs="oneCell">
    <xdr:from>
      <xdr:col>0</xdr:col>
      <xdr:colOff>5962650</xdr:colOff>
      <xdr:row>0</xdr:row>
      <xdr:rowOff>0</xdr:rowOff>
    </xdr:from>
    <xdr:to>
      <xdr:col>0</xdr:col>
      <xdr:colOff>7610475</xdr:colOff>
      <xdr:row>3</xdr:row>
      <xdr:rowOff>57150</xdr:rowOff>
    </xdr:to>
    <xdr:pic>
      <xdr:nvPicPr>
        <xdr:cNvPr id="5" name="Picture 4">
          <a:extLst>
            <a:ext uri="{FF2B5EF4-FFF2-40B4-BE49-F238E27FC236}">
              <a16:creationId xmlns:a16="http://schemas.microsoft.com/office/drawing/2014/main" id="{B3F6704B-D472-4969-9A3F-01FD472868D0}"/>
            </a:ext>
            <a:ext uri="{147F2762-F138-4A5C-976F-8EAC2B608ADB}">
              <a16:predDERef xmlns:a16="http://schemas.microsoft.com/office/drawing/2014/main" pred="{007D8845-4624-4584-8302-A1199DA055E1}"/>
            </a:ext>
          </a:extLst>
        </xdr:cNvPr>
        <xdr:cNvPicPr>
          <a:picLocks noChangeAspect="1"/>
        </xdr:cNvPicPr>
      </xdr:nvPicPr>
      <xdr:blipFill>
        <a:blip xmlns:r="http://schemas.openxmlformats.org/officeDocument/2006/relationships" r:embed="rId3"/>
        <a:srcRect/>
        <a:stretch>
          <a:fillRect/>
        </a:stretch>
      </xdr:blipFill>
      <xdr:spPr>
        <a:xfrm>
          <a:off x="5962650" y="0"/>
          <a:ext cx="1647825" cy="885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153800</xdr:colOff>
      <xdr:row>0</xdr:row>
      <xdr:rowOff>15240</xdr:rowOff>
    </xdr:from>
    <xdr:to>
      <xdr:col>1</xdr:col>
      <xdr:colOff>133117</xdr:colOff>
      <xdr:row>0</xdr:row>
      <xdr:rowOff>548640</xdr:rowOff>
    </xdr:to>
    <xdr:pic>
      <xdr:nvPicPr>
        <xdr:cNvPr id="2" name="Picture 1">
          <a:extLst>
            <a:ext uri="{FF2B5EF4-FFF2-40B4-BE49-F238E27FC236}">
              <a16:creationId xmlns:a16="http://schemas.microsoft.com/office/drawing/2014/main" id="{0EC464F9-73C3-43B3-9FF6-21EBE8FC17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00" y="15240"/>
          <a:ext cx="1930037"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1</xdr:rowOff>
    </xdr:from>
    <xdr:to>
      <xdr:col>6</xdr:col>
      <xdr:colOff>763905</xdr:colOff>
      <xdr:row>1</xdr:row>
      <xdr:rowOff>1</xdr:rowOff>
    </xdr:to>
    <xdr:pic>
      <xdr:nvPicPr>
        <xdr:cNvPr id="3" name="Picture 2">
          <a:extLst>
            <a:ext uri="{FF2B5EF4-FFF2-40B4-BE49-F238E27FC236}">
              <a16:creationId xmlns:a16="http://schemas.microsoft.com/office/drawing/2014/main" id="{3C0A0140-D01F-4BB4-A02C-EAA040885D29}"/>
            </a:ext>
          </a:extLst>
        </xdr:cNvPr>
        <xdr:cNvPicPr>
          <a:picLocks noChangeAspect="1"/>
        </xdr:cNvPicPr>
      </xdr:nvPicPr>
      <xdr:blipFill>
        <a:blip xmlns:r="http://schemas.openxmlformats.org/officeDocument/2006/relationships" r:embed="rId2"/>
        <a:srcRect/>
        <a:stretch>
          <a:fillRect/>
        </a:stretch>
      </xdr:blipFill>
      <xdr:spPr>
        <a:xfrm>
          <a:off x="7231380" y="1"/>
          <a:ext cx="1402080" cy="5867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171450</xdr:colOff>
      <xdr:row>0</xdr:row>
      <xdr:rowOff>0</xdr:rowOff>
    </xdr:from>
    <xdr:to>
      <xdr:col>3</xdr:col>
      <xdr:colOff>1695450</xdr:colOff>
      <xdr:row>1</xdr:row>
      <xdr:rowOff>238125</xdr:rowOff>
    </xdr:to>
    <xdr:pic>
      <xdr:nvPicPr>
        <xdr:cNvPr id="3" name="Picture 2">
          <a:extLst>
            <a:ext uri="{FF2B5EF4-FFF2-40B4-BE49-F238E27FC236}">
              <a16:creationId xmlns:a16="http://schemas.microsoft.com/office/drawing/2014/main" id="{3246C163-B22A-4152-B1D3-D71E95A58EA1}"/>
            </a:ext>
          </a:extLst>
        </xdr:cNvPr>
        <xdr:cNvPicPr>
          <a:picLocks noChangeAspect="1"/>
        </xdr:cNvPicPr>
      </xdr:nvPicPr>
      <xdr:blipFill>
        <a:blip xmlns:r="http://schemas.openxmlformats.org/officeDocument/2006/relationships" r:embed="rId1"/>
        <a:srcRect/>
        <a:stretch>
          <a:fillRect/>
        </a:stretch>
      </xdr:blipFill>
      <xdr:spPr>
        <a:xfrm>
          <a:off x="4105275" y="0"/>
          <a:ext cx="1524000" cy="647700"/>
        </a:xfrm>
        <a:prstGeom prst="rect">
          <a:avLst/>
        </a:prstGeom>
      </xdr:spPr>
    </xdr:pic>
    <xdr:clientData/>
  </xdr:twoCellAnchor>
  <xdr:twoCellAnchor editAs="oneCell">
    <xdr:from>
      <xdr:col>0</xdr:col>
      <xdr:colOff>114300</xdr:colOff>
      <xdr:row>0</xdr:row>
      <xdr:rowOff>0</xdr:rowOff>
    </xdr:from>
    <xdr:to>
      <xdr:col>0</xdr:col>
      <xdr:colOff>1381125</xdr:colOff>
      <xdr:row>1</xdr:row>
      <xdr:rowOff>142875</xdr:rowOff>
    </xdr:to>
    <xdr:pic>
      <xdr:nvPicPr>
        <xdr:cNvPr id="4" name="Picture 3">
          <a:extLst>
            <a:ext uri="{FF2B5EF4-FFF2-40B4-BE49-F238E27FC236}">
              <a16:creationId xmlns:a16="http://schemas.microsoft.com/office/drawing/2014/main" id="{44B9B0AF-DF1C-4DE8-AAE8-DF2FBE516DF5}"/>
            </a:ext>
            <a:ext uri="{147F2762-F138-4A5C-976F-8EAC2B608ADB}">
              <a16:predDERef xmlns:a16="http://schemas.microsoft.com/office/drawing/2014/main" pred="{3246C163-B22A-4152-B1D3-D71E95A58EA1}"/>
            </a:ext>
          </a:extLst>
        </xdr:cNvPr>
        <xdr:cNvPicPr>
          <a:picLocks noChangeAspect="1"/>
        </xdr:cNvPicPr>
      </xdr:nvPicPr>
      <xdr:blipFill>
        <a:blip xmlns:r="http://schemas.openxmlformats.org/officeDocument/2006/relationships" r:embed="rId1"/>
        <a:srcRect/>
        <a:stretch>
          <a:fillRect/>
        </a:stretch>
      </xdr:blipFill>
      <xdr:spPr>
        <a:xfrm>
          <a:off x="114300" y="0"/>
          <a:ext cx="1266825" cy="55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171018</xdr:colOff>
      <xdr:row>0</xdr:row>
      <xdr:rowOff>1</xdr:rowOff>
    </xdr:from>
    <xdr:to>
      <xdr:col>4</xdr:col>
      <xdr:colOff>1699260</xdr:colOff>
      <xdr:row>1</xdr:row>
      <xdr:rowOff>421006</xdr:rowOff>
    </xdr:to>
    <xdr:pic>
      <xdr:nvPicPr>
        <xdr:cNvPr id="4" name="Picture 3">
          <a:extLst>
            <a:ext uri="{FF2B5EF4-FFF2-40B4-BE49-F238E27FC236}">
              <a16:creationId xmlns:a16="http://schemas.microsoft.com/office/drawing/2014/main" id="{65176FE4-AB31-4975-89D4-4C19C7103878}"/>
            </a:ext>
          </a:extLst>
        </xdr:cNvPr>
        <xdr:cNvPicPr>
          <a:picLocks noChangeAspect="1"/>
        </xdr:cNvPicPr>
      </xdr:nvPicPr>
      <xdr:blipFill>
        <a:blip xmlns:r="http://schemas.openxmlformats.org/officeDocument/2006/relationships" r:embed="rId1"/>
        <a:srcRect/>
        <a:stretch>
          <a:fillRect/>
        </a:stretch>
      </xdr:blipFill>
      <xdr:spPr>
        <a:xfrm>
          <a:off x="4453458" y="1"/>
          <a:ext cx="1528242" cy="502920"/>
        </a:xfrm>
        <a:prstGeom prst="rect">
          <a:avLst/>
        </a:prstGeom>
      </xdr:spPr>
    </xdr:pic>
    <xdr:clientData/>
  </xdr:twoCellAnchor>
  <xdr:twoCellAnchor editAs="oneCell">
    <xdr:from>
      <xdr:col>0</xdr:col>
      <xdr:colOff>110058</xdr:colOff>
      <xdr:row>0</xdr:row>
      <xdr:rowOff>1</xdr:rowOff>
    </xdr:from>
    <xdr:to>
      <xdr:col>0</xdr:col>
      <xdr:colOff>1638300</xdr:colOff>
      <xdr:row>1</xdr:row>
      <xdr:rowOff>428626</xdr:rowOff>
    </xdr:to>
    <xdr:pic>
      <xdr:nvPicPr>
        <xdr:cNvPr id="5" name="Picture 4">
          <a:extLst>
            <a:ext uri="{FF2B5EF4-FFF2-40B4-BE49-F238E27FC236}">
              <a16:creationId xmlns:a16="http://schemas.microsoft.com/office/drawing/2014/main" id="{AA47A4A5-D68E-42F8-AB18-39613CA2E5CD}"/>
            </a:ext>
          </a:extLst>
        </xdr:cNvPr>
        <xdr:cNvPicPr>
          <a:picLocks noChangeAspect="1"/>
        </xdr:cNvPicPr>
      </xdr:nvPicPr>
      <xdr:blipFill>
        <a:blip xmlns:r="http://schemas.openxmlformats.org/officeDocument/2006/relationships" r:embed="rId1"/>
        <a:srcRect/>
        <a:stretch>
          <a:fillRect/>
        </a:stretch>
      </xdr:blipFill>
      <xdr:spPr>
        <a:xfrm>
          <a:off x="110058" y="1"/>
          <a:ext cx="1528242" cy="510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125298</xdr:colOff>
      <xdr:row>0</xdr:row>
      <xdr:rowOff>38101</xdr:rowOff>
    </xdr:from>
    <xdr:to>
      <xdr:col>9</xdr:col>
      <xdr:colOff>1653540</xdr:colOff>
      <xdr:row>1</xdr:row>
      <xdr:rowOff>220981</xdr:rowOff>
    </xdr:to>
    <xdr:pic>
      <xdr:nvPicPr>
        <xdr:cNvPr id="8" name="Picture 7">
          <a:extLst>
            <a:ext uri="{FF2B5EF4-FFF2-40B4-BE49-F238E27FC236}">
              <a16:creationId xmlns:a16="http://schemas.microsoft.com/office/drawing/2014/main" id="{B4A01034-5970-4E1D-9F17-E0359AF12C3B}"/>
            </a:ext>
          </a:extLst>
        </xdr:cNvPr>
        <xdr:cNvPicPr>
          <a:picLocks noChangeAspect="1"/>
        </xdr:cNvPicPr>
      </xdr:nvPicPr>
      <xdr:blipFill>
        <a:blip xmlns:r="http://schemas.openxmlformats.org/officeDocument/2006/relationships" r:embed="rId1"/>
        <a:srcRect/>
        <a:stretch>
          <a:fillRect/>
        </a:stretch>
      </xdr:blipFill>
      <xdr:spPr>
        <a:xfrm>
          <a:off x="11265738" y="38101"/>
          <a:ext cx="1528242" cy="769620"/>
        </a:xfrm>
        <a:prstGeom prst="rect">
          <a:avLst/>
        </a:prstGeom>
      </xdr:spPr>
    </xdr:pic>
    <xdr:clientData/>
  </xdr:twoCellAnchor>
  <xdr:twoCellAnchor editAs="oneCell">
    <xdr:from>
      <xdr:col>0</xdr:col>
      <xdr:colOff>155778</xdr:colOff>
      <xdr:row>0</xdr:row>
      <xdr:rowOff>0</xdr:rowOff>
    </xdr:from>
    <xdr:to>
      <xdr:col>1</xdr:col>
      <xdr:colOff>411480</xdr:colOff>
      <xdr:row>1</xdr:row>
      <xdr:rowOff>190500</xdr:rowOff>
    </xdr:to>
    <xdr:pic>
      <xdr:nvPicPr>
        <xdr:cNvPr id="9" name="Picture 8">
          <a:extLst>
            <a:ext uri="{FF2B5EF4-FFF2-40B4-BE49-F238E27FC236}">
              <a16:creationId xmlns:a16="http://schemas.microsoft.com/office/drawing/2014/main" id="{F4E7906F-D0A7-4DD2-8EBC-DEB4F56A2767}"/>
            </a:ext>
          </a:extLst>
        </xdr:cNvPr>
        <xdr:cNvPicPr>
          <a:picLocks noChangeAspect="1"/>
        </xdr:cNvPicPr>
      </xdr:nvPicPr>
      <xdr:blipFill>
        <a:blip xmlns:r="http://schemas.openxmlformats.org/officeDocument/2006/relationships" r:embed="rId1"/>
        <a:srcRect/>
        <a:stretch>
          <a:fillRect/>
        </a:stretch>
      </xdr:blipFill>
      <xdr:spPr>
        <a:xfrm>
          <a:off x="155778" y="0"/>
          <a:ext cx="1528242" cy="777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adianfga.ca/en/pasture-grazing/advanced-grazing-systems/advanced-grazing-systems-producers/" TargetMode="External"/><Relationship Id="rId2" Type="http://schemas.openxmlformats.org/officeDocument/2006/relationships/hyperlink" Target="https://www.canadianfga.ca/uploads/source/Grazing_Plan_Rubric.pdf" TargetMode="External"/><Relationship Id="rId1" Type="http://schemas.openxmlformats.org/officeDocument/2006/relationships/hyperlink" Target="https://www.canadianfga.ca/uploads/source/GrazingPlanGuide.pdf"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beefresearch.ca/tools/carrying-capacity-calculator-method-1/"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0CD0-2106-4E51-A0F7-A35FCFB0CB4F}">
  <sheetPr>
    <tabColor theme="9" tint="0.59999389629810485"/>
  </sheetPr>
  <dimension ref="C1:K32"/>
  <sheetViews>
    <sheetView topLeftCell="A19" workbookViewId="0">
      <selection activeCell="M15" sqref="M15"/>
    </sheetView>
  </sheetViews>
  <sheetFormatPr defaultRowHeight="14.45"/>
  <cols>
    <col min="3" max="3" width="31.42578125" customWidth="1"/>
    <col min="8" max="8" width="24" customWidth="1"/>
  </cols>
  <sheetData>
    <row r="1" spans="3:11" ht="37.15" thickTop="1">
      <c r="C1" s="142"/>
      <c r="D1" s="143"/>
      <c r="E1" s="144" t="s">
        <v>0</v>
      </c>
      <c r="F1" s="143"/>
      <c r="G1" s="143"/>
    </row>
    <row r="2" spans="3:11">
      <c r="C2" s="143"/>
      <c r="D2" s="143"/>
      <c r="E2" s="143"/>
      <c r="F2" s="143"/>
      <c r="G2" s="143"/>
    </row>
    <row r="4" spans="3:11" ht="14.25" customHeight="1">
      <c r="C4" s="387" t="s">
        <v>1</v>
      </c>
      <c r="D4" s="387"/>
      <c r="E4" s="387"/>
      <c r="F4" s="387"/>
      <c r="G4" s="387"/>
      <c r="H4" s="387"/>
      <c r="J4" s="550" t="s">
        <v>2</v>
      </c>
      <c r="K4" s="551"/>
    </row>
    <row r="5" spans="3:11" ht="15.75" customHeight="1">
      <c r="C5" s="387"/>
      <c r="D5" s="387"/>
      <c r="E5" s="387"/>
      <c r="F5" s="387"/>
      <c r="G5" s="387"/>
      <c r="H5" s="387"/>
      <c r="J5" s="384" t="s">
        <v>3</v>
      </c>
      <c r="K5" s="385"/>
    </row>
    <row r="6" spans="3:11">
      <c r="C6" s="387"/>
      <c r="D6" s="387"/>
      <c r="E6" s="387"/>
      <c r="F6" s="387"/>
      <c r="G6" s="387"/>
      <c r="H6" s="387"/>
      <c r="J6" s="552"/>
      <c r="K6" s="386"/>
    </row>
    <row r="7" spans="3:11">
      <c r="C7" s="387"/>
      <c r="D7" s="387"/>
      <c r="E7" s="387"/>
      <c r="F7" s="387"/>
      <c r="G7" s="387"/>
      <c r="H7" s="387"/>
    </row>
    <row r="8" spans="3:11">
      <c r="C8" s="387"/>
      <c r="D8" s="387"/>
      <c r="E8" s="387"/>
      <c r="F8" s="387"/>
      <c r="G8" s="387"/>
      <c r="H8" s="387"/>
    </row>
    <row r="9" spans="3:11" ht="15">
      <c r="C9" s="387"/>
      <c r="D9" s="387"/>
      <c r="E9" s="387"/>
      <c r="F9" s="387"/>
      <c r="G9" s="387"/>
      <c r="H9" s="387"/>
    </row>
    <row r="10" spans="3:11" ht="15">
      <c r="C10" s="387"/>
      <c r="D10" s="387"/>
      <c r="E10" s="387"/>
      <c r="F10" s="387"/>
      <c r="G10" s="387"/>
      <c r="H10" s="387"/>
    </row>
    <row r="11" spans="3:11" ht="15">
      <c r="C11" s="387"/>
      <c r="D11" s="387"/>
      <c r="E11" s="387"/>
      <c r="F11" s="387"/>
      <c r="G11" s="387"/>
      <c r="H11" s="387"/>
    </row>
    <row r="12" spans="3:11" ht="15.75">
      <c r="C12" s="387"/>
      <c r="D12" s="387"/>
      <c r="E12" s="387"/>
      <c r="F12" s="387"/>
      <c r="G12" s="387"/>
      <c r="H12" s="387"/>
      <c r="J12" s="322" t="s">
        <v>4</v>
      </c>
      <c r="K12" s="323"/>
    </row>
    <row r="13" spans="3:11" ht="15">
      <c r="C13" s="387"/>
      <c r="D13" s="387"/>
      <c r="E13" s="387"/>
      <c r="F13" s="387"/>
      <c r="G13" s="387"/>
      <c r="H13" s="387"/>
      <c r="J13" s="391" t="s">
        <v>3</v>
      </c>
      <c r="K13" s="392"/>
    </row>
    <row r="14" spans="3:11" ht="15">
      <c r="C14" s="387"/>
      <c r="D14" s="387"/>
      <c r="E14" s="387"/>
      <c r="F14" s="387"/>
      <c r="G14" s="387"/>
      <c r="H14" s="387"/>
      <c r="J14" s="393"/>
      <c r="K14" s="394"/>
    </row>
    <row r="15" spans="3:11" ht="15">
      <c r="C15" s="387"/>
      <c r="D15" s="387"/>
      <c r="E15" s="387"/>
      <c r="F15" s="387"/>
      <c r="G15" s="387"/>
      <c r="H15" s="387"/>
    </row>
    <row r="16" spans="3:11">
      <c r="C16" s="387"/>
      <c r="D16" s="387"/>
      <c r="E16" s="387"/>
      <c r="F16" s="387"/>
      <c r="G16" s="387"/>
      <c r="H16" s="387"/>
    </row>
    <row r="17" spans="3:8">
      <c r="C17" s="387"/>
      <c r="D17" s="387"/>
      <c r="E17" s="387"/>
      <c r="F17" s="387"/>
      <c r="G17" s="387"/>
      <c r="H17" s="387"/>
    </row>
    <row r="18" spans="3:8">
      <c r="C18" s="145"/>
      <c r="D18" s="145"/>
      <c r="E18" s="145"/>
      <c r="F18" s="145"/>
      <c r="G18" s="145"/>
      <c r="H18" s="145"/>
    </row>
    <row r="19" spans="3:8" ht="32.25" customHeight="1">
      <c r="C19" s="553" t="s">
        <v>5</v>
      </c>
      <c r="D19" s="554"/>
      <c r="E19" s="554"/>
      <c r="F19" s="554"/>
      <c r="G19" s="554"/>
      <c r="H19" s="555"/>
    </row>
    <row r="20" spans="3:8">
      <c r="C20" s="146"/>
      <c r="D20" s="146"/>
      <c r="E20" s="146"/>
      <c r="F20" s="146"/>
      <c r="G20" s="146"/>
      <c r="H20" s="146"/>
    </row>
    <row r="21" spans="3:8" ht="14.25" customHeight="1">
      <c r="C21" s="556" t="s">
        <v>6</v>
      </c>
      <c r="D21" s="388"/>
      <c r="E21" s="388"/>
      <c r="F21" s="388"/>
      <c r="G21" s="388"/>
      <c r="H21" s="557"/>
    </row>
    <row r="22" spans="3:8">
      <c r="C22" s="389"/>
      <c r="D22" s="387"/>
      <c r="E22" s="387"/>
      <c r="F22" s="387"/>
      <c r="G22" s="387"/>
      <c r="H22" s="390"/>
    </row>
    <row r="23" spans="3:8" ht="19.899999999999999" customHeight="1">
      <c r="C23" s="389"/>
      <c r="D23" s="387"/>
      <c r="E23" s="387"/>
      <c r="F23" s="387"/>
      <c r="G23" s="387"/>
      <c r="H23" s="390"/>
    </row>
    <row r="24" spans="3:8" ht="48.4" customHeight="1">
      <c r="C24" s="558" t="s">
        <v>7</v>
      </c>
      <c r="D24" s="559"/>
      <c r="E24" s="559"/>
      <c r="F24" s="559"/>
      <c r="G24" s="559"/>
      <c r="H24" s="560"/>
    </row>
    <row r="25" spans="3:8" ht="41.25" customHeight="1">
      <c r="C25" s="561" t="s">
        <v>8</v>
      </c>
      <c r="D25" s="562"/>
      <c r="E25" s="562"/>
      <c r="F25" s="562"/>
      <c r="G25" s="562"/>
      <c r="H25" s="563"/>
    </row>
    <row r="26" spans="3:8" ht="42.75" customHeight="1">
      <c r="C26" s="564" t="s">
        <v>9</v>
      </c>
      <c r="D26" s="565"/>
      <c r="E26" s="565"/>
      <c r="F26" s="565"/>
      <c r="G26" s="565"/>
      <c r="H26" s="566"/>
    </row>
    <row r="27" spans="3:8" ht="42.75" customHeight="1">
      <c r="C27" s="561" t="s">
        <v>10</v>
      </c>
      <c r="D27" s="562"/>
      <c r="E27" s="562"/>
      <c r="F27" s="562"/>
      <c r="G27" s="562"/>
      <c r="H27" s="563"/>
    </row>
    <row r="28" spans="3:8" ht="36" customHeight="1">
      <c r="C28" s="397" t="s">
        <v>11</v>
      </c>
      <c r="D28" s="397"/>
      <c r="E28" s="397"/>
      <c r="F28" s="397"/>
      <c r="G28" s="397"/>
      <c r="H28" s="567"/>
    </row>
    <row r="29" spans="3:8" ht="43.5" customHeight="1">
      <c r="C29" s="398" t="s">
        <v>12</v>
      </c>
      <c r="D29" s="398"/>
      <c r="E29" s="398"/>
      <c r="F29" s="398"/>
      <c r="G29" s="398"/>
      <c r="H29" s="399"/>
    </row>
    <row r="30" spans="3:8" ht="37.5" customHeight="1">
      <c r="C30" s="395" t="s">
        <v>13</v>
      </c>
      <c r="D30" s="395"/>
      <c r="E30" s="395"/>
      <c r="F30" s="395"/>
      <c r="G30" s="395"/>
      <c r="H30" s="395"/>
    </row>
    <row r="31" spans="3:8" ht="15">
      <c r="C31" s="396" t="s">
        <v>14</v>
      </c>
      <c r="D31" s="396"/>
      <c r="E31" s="396"/>
      <c r="F31" s="396"/>
      <c r="G31" s="396"/>
      <c r="H31" s="396"/>
    </row>
    <row r="32" spans="3:8" ht="15"/>
  </sheetData>
  <sheetProtection sheet="1" objects="1" scenarios="1"/>
  <mergeCells count="13">
    <mergeCell ref="C30:H30"/>
    <mergeCell ref="C31:H31"/>
    <mergeCell ref="C27:H27"/>
    <mergeCell ref="C19:H19"/>
    <mergeCell ref="C25:H25"/>
    <mergeCell ref="C28:H28"/>
    <mergeCell ref="C29:H29"/>
    <mergeCell ref="J5:K6"/>
    <mergeCell ref="C4:H17"/>
    <mergeCell ref="C21:H23"/>
    <mergeCell ref="C24:H24"/>
    <mergeCell ref="C26:H26"/>
    <mergeCell ref="J13:K14"/>
  </mergeCells>
  <hyperlinks>
    <hyperlink ref="J5" r:id="rId1" xr:uid="{C713E14F-6DD3-4DF3-BC22-E22F076EF9C6}"/>
    <hyperlink ref="C31" r:id="rId2" xr:uid="{5665011D-5007-4517-BE89-550349A41F86}"/>
    <hyperlink ref="J13" r:id="rId3" xr:uid="{473E1516-75DE-4C11-AB43-BA783E27C9EC}"/>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6AAB-5DB2-4FF6-A313-E7ADF4ED2C98}">
  <sheetPr>
    <tabColor theme="0" tint="-0.249977111117893"/>
  </sheetPr>
  <dimension ref="A1:H9"/>
  <sheetViews>
    <sheetView workbookViewId="0">
      <selection activeCell="L12" sqref="L12"/>
    </sheetView>
  </sheetViews>
  <sheetFormatPr defaultRowHeight="15"/>
  <sheetData>
    <row r="1" spans="1:8">
      <c r="A1" s="531" t="s">
        <v>189</v>
      </c>
      <c r="B1" s="531"/>
      <c r="C1" s="531"/>
      <c r="D1" s="531"/>
      <c r="E1" s="531"/>
      <c r="F1" s="531"/>
      <c r="G1" s="531"/>
      <c r="H1" s="531"/>
    </row>
    <row r="2" spans="1:8">
      <c r="A2" s="531"/>
      <c r="B2" s="531"/>
      <c r="C2" s="531"/>
      <c r="D2" s="531"/>
      <c r="E2" s="531"/>
      <c r="F2" s="531"/>
      <c r="G2" s="531"/>
      <c r="H2" s="531"/>
    </row>
    <row r="3" spans="1:8">
      <c r="A3" s="531"/>
      <c r="B3" s="531"/>
      <c r="C3" s="531"/>
      <c r="D3" s="531"/>
      <c r="E3" s="531"/>
      <c r="F3" s="531"/>
      <c r="G3" s="531"/>
      <c r="H3" s="531"/>
    </row>
    <row r="4" spans="1:8">
      <c r="A4" s="531"/>
      <c r="B4" s="531"/>
      <c r="C4" s="531"/>
      <c r="D4" s="531"/>
      <c r="E4" s="531"/>
      <c r="F4" s="531"/>
      <c r="G4" s="531"/>
      <c r="H4" s="531"/>
    </row>
    <row r="5" spans="1:8">
      <c r="A5" s="531"/>
      <c r="B5" s="531"/>
      <c r="C5" s="531"/>
      <c r="D5" s="531"/>
      <c r="E5" s="531"/>
      <c r="F5" s="531"/>
      <c r="G5" s="531"/>
      <c r="H5" s="531"/>
    </row>
    <row r="6" spans="1:8">
      <c r="A6" s="531"/>
      <c r="B6" s="531"/>
      <c r="C6" s="531"/>
      <c r="D6" s="531"/>
      <c r="E6" s="531"/>
      <c r="F6" s="531"/>
      <c r="G6" s="531"/>
      <c r="H6" s="531"/>
    </row>
    <row r="7" spans="1:8">
      <c r="A7" s="531"/>
      <c r="B7" s="531"/>
      <c r="C7" s="531"/>
      <c r="D7" s="531"/>
      <c r="E7" s="531"/>
      <c r="F7" s="531"/>
      <c r="G7" s="531"/>
      <c r="H7" s="531"/>
    </row>
    <row r="8" spans="1:8">
      <c r="A8" s="531"/>
      <c r="B8" s="531"/>
      <c r="C8" s="531"/>
      <c r="D8" s="531"/>
      <c r="E8" s="531"/>
      <c r="F8" s="531"/>
      <c r="G8" s="531"/>
      <c r="H8" s="531"/>
    </row>
    <row r="9" spans="1:8">
      <c r="A9" s="531"/>
      <c r="B9" s="531"/>
      <c r="C9" s="531"/>
      <c r="D9" s="531"/>
      <c r="E9" s="531"/>
      <c r="F9" s="531"/>
      <c r="G9" s="531"/>
      <c r="H9" s="531"/>
    </row>
  </sheetData>
  <mergeCells count="1">
    <mergeCell ref="A1: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457A-5903-4893-8B02-CFA205E05C80}">
  <sheetPr>
    <tabColor theme="0" tint="-0.249977111117893"/>
    <pageSetUpPr fitToPage="1"/>
  </sheetPr>
  <dimension ref="A1:Y30"/>
  <sheetViews>
    <sheetView workbookViewId="0">
      <selection activeCell="D5" sqref="D5"/>
    </sheetView>
  </sheetViews>
  <sheetFormatPr defaultColWidth="8.85546875" defaultRowHeight="15"/>
  <cols>
    <col min="1" max="1" width="34.7109375" style="1" customWidth="1"/>
    <col min="2" max="2" width="18.5703125" style="1" customWidth="1"/>
    <col min="3" max="3" width="9.7109375" style="1" customWidth="1"/>
    <col min="4" max="4" width="37.85546875" style="1" bestFit="1" customWidth="1"/>
    <col min="5" max="5" width="21.7109375" style="1" customWidth="1"/>
    <col min="6" max="16384" width="8.85546875" style="1"/>
  </cols>
  <sheetData>
    <row r="1" spans="1:6" ht="35.25">
      <c r="A1" s="80"/>
      <c r="B1"/>
      <c r="C1" s="208" t="s">
        <v>190</v>
      </c>
      <c r="D1"/>
      <c r="E1"/>
      <c r="F1" s="2"/>
    </row>
    <row r="2" spans="1:6">
      <c r="A2"/>
      <c r="B2"/>
      <c r="C2"/>
      <c r="D2"/>
      <c r="E2"/>
    </row>
    <row r="3" spans="1:6">
      <c r="A3"/>
      <c r="B3"/>
      <c r="C3"/>
      <c r="D3"/>
      <c r="E3"/>
    </row>
    <row r="4" spans="1:6" ht="28.5" customHeight="1">
      <c r="A4" s="532" t="s">
        <v>191</v>
      </c>
      <c r="B4" s="533"/>
      <c r="C4" s="533"/>
      <c r="D4" s="533"/>
      <c r="E4" s="533"/>
    </row>
    <row r="5" spans="1:6">
      <c r="A5" s="288" t="s">
        <v>192</v>
      </c>
      <c r="B5"/>
      <c r="C5"/>
      <c r="D5"/>
      <c r="E5"/>
    </row>
    <row r="6" spans="1:6">
      <c r="A6"/>
      <c r="B6"/>
      <c r="C6"/>
      <c r="D6"/>
      <c r="E6"/>
    </row>
    <row r="7" spans="1:6">
      <c r="A7" s="406" t="s">
        <v>16</v>
      </c>
      <c r="B7" s="406"/>
      <c r="C7" s="406"/>
      <c r="D7" s="406"/>
      <c r="E7" s="406"/>
    </row>
    <row r="8" spans="1:6">
      <c r="A8" s="668" t="s">
        <v>193</v>
      </c>
      <c r="B8" s="578"/>
      <c r="C8" s="582"/>
      <c r="D8" s="329"/>
      <c r="E8" s="779"/>
    </row>
    <row r="9" spans="1:6">
      <c r="A9" s="577"/>
      <c r="B9" s="591"/>
      <c r="C9" s="582"/>
      <c r="D9" s="329"/>
      <c r="E9" s="592"/>
    </row>
    <row r="10" spans="1:6">
      <c r="A10" s="580" t="s">
        <v>194</v>
      </c>
      <c r="B10" s="597"/>
      <c r="C10" s="330"/>
      <c r="D10" s="329" t="s">
        <v>195</v>
      </c>
      <c r="E10" s="604"/>
    </row>
    <row r="11" spans="1:6">
      <c r="A11" s="577"/>
      <c r="B11" s="599"/>
      <c r="C11" s="582"/>
      <c r="D11" s="589"/>
      <c r="E11" s="588"/>
    </row>
    <row r="12" spans="1:6" ht="18.75">
      <c r="A12" s="81"/>
      <c r="B12"/>
      <c r="C12" s="82" t="s">
        <v>190</v>
      </c>
      <c r="D12"/>
      <c r="E12" s="83"/>
    </row>
    <row r="13" spans="1:6">
      <c r="A13" s="84" t="s">
        <v>196</v>
      </c>
      <c r="B13" t="s">
        <v>197</v>
      </c>
      <c r="C13"/>
      <c r="D13"/>
      <c r="E13" s="83"/>
    </row>
    <row r="14" spans="1:6">
      <c r="A14" s="40" t="s">
        <v>23</v>
      </c>
      <c r="B14" s="85"/>
      <c r="C14" s="85" t="s">
        <v>198</v>
      </c>
      <c r="D14" s="156" t="s">
        <v>199</v>
      </c>
      <c r="E14" s="86" t="s">
        <v>200</v>
      </c>
    </row>
    <row r="15" spans="1:6">
      <c r="A15" s="679"/>
      <c r="B15" s="780"/>
      <c r="C15" s="780"/>
      <c r="D15" s="780"/>
      <c r="E15" s="781">
        <f>C15*D15</f>
        <v>0</v>
      </c>
    </row>
    <row r="16" spans="1:6">
      <c r="A16" s="679"/>
      <c r="B16" s="780"/>
      <c r="C16" s="780"/>
      <c r="D16" s="780"/>
      <c r="E16" s="781">
        <f>C16*D16</f>
        <v>0</v>
      </c>
    </row>
    <row r="17" spans="1:25">
      <c r="A17" s="679"/>
      <c r="B17" s="780"/>
      <c r="C17" s="780"/>
      <c r="D17" s="780"/>
      <c r="E17" s="781">
        <f t="shared" ref="E17:E18" si="0">C17*D17</f>
        <v>0</v>
      </c>
    </row>
    <row r="18" spans="1:25">
      <c r="A18" s="679"/>
      <c r="B18" s="780"/>
      <c r="C18" s="780"/>
      <c r="D18" s="780"/>
      <c r="E18" s="781">
        <f t="shared" si="0"/>
        <v>0</v>
      </c>
    </row>
    <row r="19" spans="1:25">
      <c r="A19" s="679"/>
      <c r="B19" s="780"/>
      <c r="C19" s="780"/>
      <c r="D19" s="780"/>
      <c r="E19" s="781">
        <f>C19*D19</f>
        <v>0</v>
      </c>
    </row>
    <row r="20" spans="1:25">
      <c r="A20" s="679"/>
      <c r="B20" s="780"/>
      <c r="C20" s="780"/>
      <c r="D20" s="780"/>
      <c r="E20" s="781">
        <f>C20*D20</f>
        <v>0</v>
      </c>
    </row>
    <row r="21" spans="1:25" ht="15.75">
      <c r="A21" s="782" t="s">
        <v>78</v>
      </c>
      <c r="B21" s="783"/>
      <c r="C21" s="783"/>
      <c r="D21" s="783"/>
      <c r="E21" s="781">
        <f>SUM(E15:E20)</f>
        <v>0</v>
      </c>
    </row>
    <row r="22" spans="1:25" ht="15.75">
      <c r="A22" s="782"/>
      <c r="B22" s="783"/>
      <c r="C22" s="783"/>
      <c r="D22" s="783"/>
      <c r="E22" s="781"/>
    </row>
    <row r="23" spans="1:25" ht="15.75">
      <c r="A23" s="784" t="s">
        <v>201</v>
      </c>
      <c r="B23" s="785"/>
      <c r="C23" s="786"/>
      <c r="D23" s="787" t="s">
        <v>202</v>
      </c>
      <c r="E23" s="788">
        <f>E21*(B10+E10)</f>
        <v>0</v>
      </c>
    </row>
    <row r="24" spans="1:25" ht="15.75">
      <c r="A24" s="366"/>
      <c r="B24" s="367"/>
      <c r="C24" s="367"/>
      <c r="D24" s="367" t="s">
        <v>203</v>
      </c>
      <c r="E24" s="368">
        <f>B8-E23</f>
        <v>0</v>
      </c>
    </row>
    <row r="25" spans="1:25">
      <c r="A25" s="137" t="s">
        <v>204</v>
      </c>
      <c r="B25" s="140"/>
      <c r="C25" s="141"/>
      <c r="D25" s="138" t="s">
        <v>205</v>
      </c>
      <c r="E25" s="139"/>
      <c r="F25" s="3"/>
      <c r="G25" s="3"/>
      <c r="H25" s="3"/>
      <c r="I25" s="3"/>
      <c r="J25" s="3"/>
      <c r="K25" s="3"/>
      <c r="L25" s="3"/>
      <c r="M25" s="3"/>
      <c r="N25" s="3"/>
      <c r="O25" s="3"/>
      <c r="P25" s="3"/>
      <c r="Q25" s="3"/>
      <c r="R25" s="3"/>
      <c r="S25" s="3"/>
      <c r="T25" s="3"/>
      <c r="U25" s="3"/>
      <c r="V25" s="3"/>
      <c r="W25" s="3"/>
      <c r="X25" s="3"/>
      <c r="Y25" s="3"/>
    </row>
    <row r="26" spans="1:25">
      <c r="A26" s="789" t="s">
        <v>206</v>
      </c>
      <c r="B26" s="790" t="s">
        <v>207</v>
      </c>
      <c r="C26" s="369"/>
      <c r="D26" s="791" t="s">
        <v>208</v>
      </c>
      <c r="E26" s="792" t="s">
        <v>209</v>
      </c>
    </row>
    <row r="27" spans="1:25">
      <c r="A27" s="789" t="s">
        <v>210</v>
      </c>
      <c r="B27" s="790" t="s">
        <v>211</v>
      </c>
      <c r="C27" s="369"/>
      <c r="D27" s="791" t="s">
        <v>212</v>
      </c>
      <c r="E27" s="792" t="s">
        <v>213</v>
      </c>
    </row>
    <row r="28" spans="1:25">
      <c r="A28" s="789" t="s">
        <v>214</v>
      </c>
      <c r="B28" s="790" t="s">
        <v>215</v>
      </c>
      <c r="C28" s="369"/>
      <c r="D28" s="791" t="s">
        <v>216</v>
      </c>
      <c r="E28" s="792" t="s">
        <v>217</v>
      </c>
    </row>
    <row r="29" spans="1:25">
      <c r="A29" s="789" t="s">
        <v>218</v>
      </c>
      <c r="B29" s="790" t="s">
        <v>219</v>
      </c>
      <c r="C29" s="370"/>
      <c r="D29" s="791" t="s">
        <v>220</v>
      </c>
      <c r="E29" s="792" t="s">
        <v>221</v>
      </c>
    </row>
    <row r="30" spans="1:25">
      <c r="A30" s="793" t="s">
        <v>222</v>
      </c>
      <c r="B30" s="794" t="s">
        <v>223</v>
      </c>
      <c r="C30" s="795"/>
      <c r="D30" s="796" t="s">
        <v>224</v>
      </c>
      <c r="E30" s="797" t="s">
        <v>225</v>
      </c>
    </row>
  </sheetData>
  <sheetProtection selectLockedCells="1"/>
  <mergeCells count="2">
    <mergeCell ref="A4:E4"/>
    <mergeCell ref="A7:E7"/>
  </mergeCells>
  <hyperlinks>
    <hyperlink ref="A5" r:id="rId1" xr:uid="{622DF66E-9087-44D1-96F2-722AD33D5D18}"/>
  </hyperlinks>
  <pageMargins left="0.70866141732283472" right="0.70866141732283472" top="0.39370078740157483" bottom="0.35433070866141736" header="0.31496062992125984" footer="0.31496062992125984"/>
  <pageSetup scale="99" fitToHeight="0"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8E9D-53ED-4E18-9980-636BF7B72DAA}">
  <sheetPr>
    <tabColor theme="0" tint="-0.249977111117893"/>
  </sheetPr>
  <dimension ref="A1:O37"/>
  <sheetViews>
    <sheetView zoomScale="90" zoomScaleNormal="90" workbookViewId="0">
      <selection activeCell="H5" sqref="H5"/>
    </sheetView>
  </sheetViews>
  <sheetFormatPr defaultColWidth="8.85546875" defaultRowHeight="15" customHeight="1"/>
  <cols>
    <col min="1" max="1" width="4" style="1" customWidth="1"/>
    <col min="2" max="2" width="22.140625" style="1" customWidth="1"/>
    <col min="3" max="3" width="11.7109375" style="1" customWidth="1"/>
    <col min="4" max="4" width="14.28515625" style="1" customWidth="1"/>
    <col min="5" max="5" width="10.85546875" style="1" customWidth="1"/>
    <col min="6" max="6" width="12.140625" style="153" customWidth="1"/>
    <col min="7" max="7" width="11.85546875" style="1" customWidth="1"/>
    <col min="8" max="8" width="12.140625" style="152" customWidth="1"/>
    <col min="9" max="9" width="21.5703125" style="1" customWidth="1"/>
    <col min="10" max="10" width="11.42578125" style="1" customWidth="1"/>
    <col min="11" max="11" width="10.85546875" style="1" customWidth="1"/>
    <col min="12" max="12" width="11.7109375" style="152" customWidth="1"/>
    <col min="13" max="13" width="10.85546875" style="9" customWidth="1"/>
    <col min="14" max="14" width="12.28515625" style="152" customWidth="1"/>
    <col min="15" max="15" width="22.42578125" style="9" customWidth="1"/>
    <col min="16" max="16" width="11.7109375" style="1" customWidth="1"/>
    <col min="17" max="17" width="11" style="1" customWidth="1"/>
    <col min="18" max="18" width="12" style="1" customWidth="1"/>
    <col min="19" max="19" width="11.5703125" style="1" customWidth="1"/>
    <col min="20" max="20" width="10.85546875" style="1" customWidth="1"/>
    <col min="21" max="21" width="27.5703125" style="1" customWidth="1"/>
    <col min="22" max="22" width="12.140625" style="1" customWidth="1"/>
    <col min="23" max="23" width="39.85546875" style="1" customWidth="1"/>
    <col min="24" max="25" width="9.140625" style="1"/>
    <col min="26" max="16384" width="8.85546875" style="1"/>
  </cols>
  <sheetData>
    <row r="1" spans="1:15" ht="55.5" customHeight="1">
      <c r="A1" s="246"/>
      <c r="B1" s="246"/>
      <c r="C1" s="245" t="s">
        <v>226</v>
      </c>
      <c r="D1" s="246"/>
      <c r="E1" s="246"/>
      <c r="F1" s="246"/>
      <c r="G1" s="246"/>
      <c r="H1" s="246"/>
      <c r="I1" s="246"/>
      <c r="J1" s="245"/>
      <c r="K1" s="245"/>
      <c r="L1" s="245"/>
      <c r="M1" s="245"/>
      <c r="N1" s="245"/>
    </row>
    <row r="2" spans="1:15" ht="11.25" customHeight="1">
      <c r="A2" s="192"/>
      <c r="B2" s="193"/>
      <c r="C2" s="193"/>
      <c r="D2" s="193"/>
      <c r="E2" s="193"/>
      <c r="F2" s="194"/>
      <c r="G2" s="193"/>
      <c r="H2" s="195"/>
      <c r="I2" s="247"/>
      <c r="J2"/>
      <c r="K2"/>
      <c r="L2" s="154"/>
      <c r="M2"/>
      <c r="N2" s="154"/>
    </row>
    <row r="3" spans="1:15" s="191" customFormat="1" ht="26.25">
      <c r="A3" s="196"/>
      <c r="B3" s="197" t="s">
        <v>64</v>
      </c>
      <c r="C3" s="430">
        <f>'Herd Plan'!B6</f>
        <v>0</v>
      </c>
      <c r="D3" s="430"/>
      <c r="E3" s="197" t="s">
        <v>47</v>
      </c>
      <c r="F3" s="430">
        <f>'Herd Plan'!E6</f>
        <v>0</v>
      </c>
      <c r="G3" s="430"/>
      <c r="H3" s="199" t="s">
        <v>48</v>
      </c>
      <c r="I3" s="248">
        <f>'Herd Plan'!E4</f>
        <v>0</v>
      </c>
      <c r="J3" s="225"/>
      <c r="K3" s="226"/>
      <c r="L3" s="211"/>
      <c r="M3" s="226"/>
      <c r="N3" s="211"/>
      <c r="O3" s="190"/>
    </row>
    <row r="4" spans="1:15">
      <c r="A4"/>
      <c r="B4" s="696" t="s">
        <v>227</v>
      </c>
      <c r="C4" s="371"/>
      <c r="D4" s="668"/>
      <c r="E4" s="596"/>
      <c r="F4" s="668"/>
      <c r="G4" s="596"/>
      <c r="H4" s="154"/>
      <c r="I4"/>
      <c r="J4"/>
      <c r="K4"/>
      <c r="L4" s="154"/>
      <c r="M4" s="20"/>
      <c r="N4" s="155"/>
    </row>
    <row r="5" spans="1:15" ht="46.35" customHeight="1">
      <c r="A5"/>
      <c r="B5" s="615" t="s">
        <v>53</v>
      </c>
      <c r="C5" s="372" t="s">
        <v>65</v>
      </c>
      <c r="D5" s="620" t="s">
        <v>228</v>
      </c>
      <c r="E5" s="621" t="s">
        <v>229</v>
      </c>
      <c r="F5" s="620" t="s">
        <v>230</v>
      </c>
      <c r="G5" s="621" t="s">
        <v>231</v>
      </c>
      <c r="L5" s="1"/>
      <c r="M5" s="1"/>
      <c r="N5" s="1"/>
    </row>
    <row r="6" spans="1:15">
      <c r="B6" s="798"/>
      <c r="C6" s="373"/>
      <c r="D6" s="799">
        <v>5</v>
      </c>
      <c r="E6" s="800">
        <v>5</v>
      </c>
      <c r="F6" s="799">
        <v>3</v>
      </c>
      <c r="G6" s="800">
        <v>1</v>
      </c>
      <c r="L6" s="1"/>
      <c r="M6" s="1"/>
      <c r="N6" s="1"/>
    </row>
    <row r="7" spans="1:15">
      <c r="B7" s="798"/>
      <c r="C7" s="373"/>
      <c r="D7" s="799">
        <v>3</v>
      </c>
      <c r="E7" s="800">
        <v>3</v>
      </c>
      <c r="F7" s="799">
        <v>5</v>
      </c>
      <c r="G7" s="800">
        <v>2</v>
      </c>
      <c r="L7" s="1"/>
      <c r="M7" s="1"/>
      <c r="N7" s="1"/>
    </row>
    <row r="8" spans="1:15">
      <c r="B8" s="798"/>
      <c r="C8" s="373"/>
      <c r="D8" s="799">
        <v>3</v>
      </c>
      <c r="E8" s="800">
        <v>3</v>
      </c>
      <c r="F8" s="799">
        <v>5</v>
      </c>
      <c r="G8" s="800">
        <v>2</v>
      </c>
      <c r="L8" s="1"/>
      <c r="M8" s="1"/>
      <c r="N8" s="1"/>
    </row>
    <row r="9" spans="1:15">
      <c r="B9" s="798"/>
      <c r="C9" s="373"/>
      <c r="D9" s="799">
        <v>2</v>
      </c>
      <c r="E9" s="800">
        <v>3</v>
      </c>
      <c r="F9" s="799">
        <v>4</v>
      </c>
      <c r="G9" s="800">
        <v>1</v>
      </c>
      <c r="L9" s="1"/>
      <c r="M9" s="1"/>
      <c r="N9" s="1"/>
    </row>
    <row r="10" spans="1:15">
      <c r="B10" s="798"/>
      <c r="C10" s="373"/>
      <c r="D10" s="799"/>
      <c r="E10" s="800"/>
      <c r="F10" s="799"/>
      <c r="G10" s="800"/>
      <c r="L10" s="1"/>
      <c r="M10" s="1"/>
      <c r="N10" s="1"/>
    </row>
    <row r="11" spans="1:15">
      <c r="B11" s="798"/>
      <c r="C11" s="373"/>
      <c r="D11" s="799"/>
      <c r="E11" s="800"/>
      <c r="F11" s="799"/>
      <c r="G11" s="800"/>
      <c r="L11" s="1"/>
      <c r="M11" s="1"/>
      <c r="N11" s="1"/>
    </row>
    <row r="12" spans="1:15">
      <c r="B12" s="798"/>
      <c r="C12" s="373"/>
      <c r="D12" s="799"/>
      <c r="E12" s="800"/>
      <c r="F12" s="799"/>
      <c r="G12" s="800"/>
      <c r="L12" s="1"/>
      <c r="M12" s="1"/>
      <c r="N12" s="1"/>
    </row>
    <row r="13" spans="1:15">
      <c r="B13" s="798"/>
      <c r="C13" s="373"/>
      <c r="D13" s="799"/>
      <c r="E13" s="800"/>
      <c r="F13" s="799"/>
      <c r="G13" s="800"/>
      <c r="L13" s="1"/>
      <c r="M13" s="1"/>
      <c r="N13" s="1"/>
    </row>
    <row r="14" spans="1:15">
      <c r="B14" s="798"/>
      <c r="C14" s="373"/>
      <c r="D14" s="799"/>
      <c r="E14" s="800"/>
      <c r="F14" s="799"/>
      <c r="G14" s="800"/>
      <c r="L14" s="1"/>
      <c r="M14" s="1"/>
      <c r="N14" s="1"/>
    </row>
    <row r="15" spans="1:15">
      <c r="B15" s="798"/>
      <c r="C15" s="373"/>
      <c r="D15" s="799"/>
      <c r="E15" s="800"/>
      <c r="F15" s="799"/>
      <c r="G15" s="800"/>
      <c r="L15" s="1"/>
      <c r="M15" s="1"/>
      <c r="N15" s="1"/>
    </row>
    <row r="16" spans="1:15">
      <c r="B16" s="798"/>
      <c r="C16" s="373"/>
      <c r="D16" s="799"/>
      <c r="E16" s="800"/>
      <c r="F16" s="799"/>
      <c r="G16" s="800"/>
      <c r="L16" s="1"/>
      <c r="M16" s="1"/>
      <c r="N16" s="1"/>
    </row>
    <row r="17" spans="2:14">
      <c r="B17" s="798"/>
      <c r="C17" s="373"/>
      <c r="D17" s="799"/>
      <c r="E17" s="800"/>
      <c r="F17" s="799"/>
      <c r="G17" s="800"/>
      <c r="L17" s="1"/>
      <c r="M17" s="1"/>
      <c r="N17" s="1"/>
    </row>
    <row r="18" spans="2:14">
      <c r="B18" s="798"/>
      <c r="C18" s="373"/>
      <c r="D18" s="799"/>
      <c r="E18" s="800"/>
      <c r="F18" s="799"/>
      <c r="G18" s="800"/>
      <c r="L18" s="1"/>
      <c r="M18" s="1"/>
      <c r="N18" s="1"/>
    </row>
    <row r="19" spans="2:14">
      <c r="B19" s="798"/>
      <c r="C19" s="373"/>
      <c r="D19" s="799"/>
      <c r="E19" s="800"/>
      <c r="F19" s="799"/>
      <c r="G19" s="800"/>
      <c r="L19" s="1"/>
      <c r="M19" s="1"/>
      <c r="N19" s="1"/>
    </row>
    <row r="20" spans="2:14">
      <c r="B20" s="798"/>
      <c r="C20" s="373"/>
      <c r="D20" s="799"/>
      <c r="E20" s="800"/>
      <c r="F20" s="799"/>
      <c r="G20" s="800"/>
      <c r="L20" s="1"/>
      <c r="M20" s="1"/>
      <c r="N20" s="1"/>
    </row>
    <row r="21" spans="2:14">
      <c r="B21" s="798"/>
      <c r="C21" s="373"/>
      <c r="D21" s="799"/>
      <c r="E21" s="800"/>
      <c r="F21" s="799"/>
      <c r="G21" s="800"/>
      <c r="L21" s="1"/>
      <c r="M21" s="1"/>
      <c r="N21" s="1"/>
    </row>
    <row r="22" spans="2:14">
      <c r="B22" s="798"/>
      <c r="C22" s="373"/>
      <c r="D22" s="799"/>
      <c r="E22" s="800"/>
      <c r="F22" s="799"/>
      <c r="G22" s="800"/>
      <c r="L22" s="1"/>
      <c r="M22" s="1"/>
      <c r="N22" s="1"/>
    </row>
    <row r="23" spans="2:14">
      <c r="B23" s="798"/>
      <c r="C23" s="373"/>
      <c r="D23" s="799"/>
      <c r="E23" s="800"/>
      <c r="F23" s="799"/>
      <c r="G23" s="800"/>
      <c r="L23" s="1"/>
      <c r="M23" s="1"/>
      <c r="N23" s="1"/>
    </row>
    <row r="24" spans="2:14">
      <c r="B24" s="798"/>
      <c r="C24" s="373"/>
      <c r="D24" s="799"/>
      <c r="E24" s="800"/>
      <c r="F24" s="799"/>
      <c r="G24" s="800"/>
      <c r="L24" s="1"/>
      <c r="M24" s="1"/>
      <c r="N24" s="1"/>
    </row>
    <row r="25" spans="2:14">
      <c r="B25" s="798"/>
      <c r="C25" s="373"/>
      <c r="D25" s="799"/>
      <c r="E25" s="800"/>
      <c r="F25" s="799"/>
      <c r="G25" s="800"/>
      <c r="L25" s="1"/>
      <c r="M25" s="1"/>
      <c r="N25" s="1"/>
    </row>
    <row r="26" spans="2:14">
      <c r="B26" s="798"/>
      <c r="C26" s="373"/>
      <c r="D26" s="799"/>
      <c r="E26" s="800"/>
      <c r="F26" s="799"/>
      <c r="G26" s="800"/>
      <c r="L26" s="1"/>
      <c r="M26" s="1"/>
      <c r="N26" s="1"/>
    </row>
    <row r="27" spans="2:14">
      <c r="B27" s="798"/>
      <c r="C27" s="373"/>
      <c r="D27" s="799"/>
      <c r="E27" s="800"/>
      <c r="F27" s="799"/>
      <c r="G27" s="800"/>
      <c r="L27" s="1"/>
      <c r="M27" s="1"/>
      <c r="N27" s="1"/>
    </row>
    <row r="28" spans="2:14">
      <c r="B28" s="798"/>
      <c r="C28" s="373"/>
      <c r="D28" s="799"/>
      <c r="E28" s="800"/>
      <c r="F28" s="799"/>
      <c r="G28" s="800"/>
      <c r="L28" s="1"/>
      <c r="M28" s="1"/>
      <c r="N28" s="1"/>
    </row>
    <row r="29" spans="2:14">
      <c r="B29" s="798"/>
      <c r="C29" s="373"/>
      <c r="D29" s="799"/>
      <c r="E29" s="800"/>
      <c r="F29" s="799"/>
      <c r="G29" s="800"/>
      <c r="L29" s="1"/>
      <c r="M29" s="1"/>
      <c r="N29" s="1"/>
    </row>
    <row r="30" spans="2:14">
      <c r="B30" s="798"/>
      <c r="C30" s="373"/>
      <c r="D30" s="799"/>
      <c r="E30" s="800"/>
      <c r="F30" s="799"/>
      <c r="G30" s="800"/>
      <c r="L30" s="1"/>
      <c r="M30" s="1"/>
      <c r="N30" s="1"/>
    </row>
    <row r="31" spans="2:14">
      <c r="B31" s="798"/>
      <c r="C31" s="373"/>
      <c r="D31" s="799"/>
      <c r="E31" s="800"/>
      <c r="F31" s="799"/>
      <c r="G31" s="800"/>
      <c r="L31" s="1"/>
      <c r="M31" s="1"/>
      <c r="N31" s="1"/>
    </row>
    <row r="32" spans="2:14">
      <c r="B32" s="798"/>
      <c r="C32" s="373"/>
      <c r="D32" s="799"/>
      <c r="E32" s="800"/>
      <c r="F32" s="799"/>
      <c r="G32" s="800"/>
      <c r="L32" s="1"/>
      <c r="M32" s="1"/>
      <c r="N32" s="1"/>
    </row>
    <row r="33" spans="2:14">
      <c r="B33" s="798"/>
      <c r="C33" s="373"/>
      <c r="D33" s="799"/>
      <c r="E33" s="800"/>
      <c r="F33" s="799"/>
      <c r="G33" s="800"/>
      <c r="L33" s="1"/>
      <c r="M33" s="1"/>
      <c r="N33" s="1"/>
    </row>
    <row r="34" spans="2:14">
      <c r="B34" s="798"/>
      <c r="C34" s="373"/>
      <c r="D34" s="799"/>
      <c r="E34" s="800"/>
      <c r="F34" s="799"/>
      <c r="G34" s="800"/>
      <c r="L34" s="1"/>
      <c r="M34" s="1"/>
      <c r="N34" s="1"/>
    </row>
    <row r="35" spans="2:14">
      <c r="B35" s="801"/>
      <c r="C35" s="802"/>
      <c r="D35" s="803"/>
      <c r="E35" s="804"/>
      <c r="F35" s="803"/>
      <c r="G35" s="804"/>
      <c r="L35" s="1"/>
      <c r="M35" s="1"/>
      <c r="N35" s="1"/>
    </row>
    <row r="36" spans="2:14">
      <c r="B36" s="9"/>
      <c r="C36" s="9"/>
      <c r="F36" s="152"/>
      <c r="M36" s="1"/>
    </row>
    <row r="37" spans="2:14">
      <c r="B37" s="9"/>
      <c r="C37" s="9"/>
      <c r="F37" s="152"/>
      <c r="M37" s="1"/>
    </row>
  </sheetData>
  <sheetProtection selectLockedCells="1"/>
  <mergeCells count="2">
    <mergeCell ref="C3:D3"/>
    <mergeCell ref="F3:G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6840-3E81-40FD-938E-A124C347F75B}">
  <sheetPr>
    <tabColor theme="0" tint="-0.249977111117893"/>
  </sheetPr>
  <dimension ref="A1:LA60"/>
  <sheetViews>
    <sheetView zoomScale="110" zoomScaleNormal="110" workbookViewId="0">
      <pane ySplit="5" topLeftCell="A8" activePane="bottomLeft" state="frozen"/>
      <selection pane="bottomLeft" activeCell="A8" sqref="A8"/>
      <selection activeCell="A13" sqref="A13"/>
    </sheetView>
  </sheetViews>
  <sheetFormatPr defaultColWidth="8.85546875" defaultRowHeight="11.25" customHeight="1"/>
  <cols>
    <col min="1" max="2" width="7.7109375" style="178" customWidth="1"/>
    <col min="3" max="4" width="6.7109375" style="179" customWidth="1"/>
    <col min="5" max="5" width="18.7109375" style="88" customWidth="1"/>
    <col min="6" max="6" width="8.42578125" style="88" customWidth="1"/>
    <col min="7" max="7" width="1.85546875" style="90" customWidth="1"/>
    <col min="8" max="12" width="1.85546875" style="88" customWidth="1"/>
    <col min="13" max="13" width="1.85546875" style="87" customWidth="1"/>
    <col min="14" max="15" width="1.85546875" style="88" customWidth="1"/>
    <col min="16" max="16" width="1.85546875" style="87" customWidth="1"/>
    <col min="17" max="312" width="1.85546875" style="88" customWidth="1"/>
    <col min="313" max="16384" width="8.85546875" style="88"/>
  </cols>
  <sheetData>
    <row r="1" spans="1:313" s="164" customFormat="1" ht="26.25">
      <c r="A1" s="172"/>
      <c r="B1" s="172"/>
      <c r="C1" s="173"/>
      <c r="D1" s="173"/>
      <c r="E1" s="159"/>
      <c r="F1" s="160"/>
      <c r="G1" s="161"/>
      <c r="H1" s="159"/>
      <c r="I1" s="162"/>
      <c r="J1" s="162"/>
      <c r="K1" s="159"/>
      <c r="L1" s="162"/>
      <c r="M1" s="162"/>
      <c r="N1" s="162"/>
      <c r="O1" s="159"/>
      <c r="P1" s="160"/>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c r="IR1" s="163"/>
      <c r="IS1" s="163"/>
      <c r="IT1" s="163"/>
      <c r="IU1" s="163"/>
      <c r="IV1" s="163"/>
      <c r="IW1" s="163"/>
      <c r="IX1" s="163"/>
      <c r="IY1" s="163"/>
      <c r="IZ1" s="163"/>
      <c r="JA1" s="163"/>
      <c r="JB1" s="163"/>
      <c r="JC1" s="163"/>
      <c r="JD1" s="163"/>
      <c r="JE1" s="163"/>
      <c r="JF1" s="163"/>
      <c r="JG1" s="163"/>
      <c r="JH1" s="163"/>
      <c r="JI1" s="163"/>
      <c r="JJ1" s="163"/>
      <c r="JK1" s="163"/>
      <c r="JL1" s="163"/>
      <c r="JM1" s="163"/>
      <c r="JN1" s="163"/>
      <c r="JO1" s="163"/>
      <c r="JP1" s="163"/>
      <c r="JQ1" s="163"/>
      <c r="JR1" s="163"/>
      <c r="JS1" s="163"/>
      <c r="JT1" s="163"/>
      <c r="JU1" s="163"/>
      <c r="JV1" s="163"/>
      <c r="JW1" s="163"/>
      <c r="JX1" s="163"/>
      <c r="JY1" s="163"/>
      <c r="JZ1" s="163"/>
      <c r="KA1" s="163"/>
      <c r="KB1" s="163"/>
      <c r="KC1" s="163"/>
      <c r="KD1" s="163"/>
      <c r="KE1" s="163"/>
      <c r="KF1" s="163"/>
      <c r="KG1" s="163"/>
      <c r="KH1" s="163"/>
      <c r="KI1" s="163"/>
      <c r="KJ1" s="163"/>
      <c r="KK1" s="163"/>
      <c r="KL1" s="163"/>
      <c r="KM1" s="163"/>
      <c r="KN1" s="163"/>
      <c r="KO1" s="163"/>
      <c r="KP1" s="163"/>
      <c r="KQ1" s="163"/>
      <c r="KR1" s="163"/>
      <c r="KS1" s="163"/>
      <c r="KT1" s="163"/>
      <c r="KU1" s="163"/>
      <c r="KV1" s="163"/>
      <c r="KW1" s="163"/>
      <c r="KX1" s="163"/>
      <c r="KY1" s="163"/>
      <c r="KZ1" s="163"/>
      <c r="LA1" s="163"/>
    </row>
    <row r="2" spans="1:313" s="164" customFormat="1" ht="55.9" customHeight="1">
      <c r="A2" s="437" t="s">
        <v>63</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row>
    <row r="3" spans="1:313" s="164" customFormat="1" ht="11.45" customHeight="1">
      <c r="A3" s="172"/>
      <c r="B3" s="172"/>
      <c r="C3" s="173"/>
      <c r="D3" s="173"/>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7"/>
      <c r="DQ3" s="447"/>
      <c r="DR3" s="447"/>
      <c r="DS3" s="447"/>
      <c r="DT3" s="447"/>
      <c r="DU3" s="447"/>
      <c r="DV3" s="447"/>
      <c r="DW3" s="447"/>
      <c r="DX3" s="447"/>
      <c r="DY3" s="447"/>
      <c r="DZ3" s="447"/>
      <c r="EA3" s="447"/>
      <c r="EB3" s="447"/>
      <c r="EC3" s="447"/>
      <c r="ED3" s="447"/>
      <c r="EE3" s="447"/>
      <c r="EF3" s="447"/>
      <c r="EG3" s="447"/>
      <c r="EH3" s="447"/>
      <c r="EI3" s="447"/>
      <c r="EJ3" s="447"/>
      <c r="EK3" s="447"/>
      <c r="EL3" s="447"/>
      <c r="EM3" s="447"/>
      <c r="EN3" s="447"/>
      <c r="EO3" s="447"/>
      <c r="EP3" s="447"/>
      <c r="EQ3" s="447"/>
      <c r="ER3" s="447"/>
      <c r="ES3" s="447"/>
      <c r="ET3" s="447"/>
      <c r="EU3" s="447"/>
      <c r="EV3" s="447"/>
      <c r="EW3" s="447"/>
      <c r="EX3" s="447"/>
      <c r="EY3" s="447"/>
      <c r="EZ3" s="447"/>
      <c r="FA3" s="447"/>
      <c r="FB3" s="447"/>
      <c r="FC3" s="447"/>
      <c r="FD3" s="447"/>
      <c r="FE3" s="447"/>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row>
    <row r="4" spans="1:313" s="164" customFormat="1" ht="26.25">
      <c r="A4" s="534" t="s">
        <v>232</v>
      </c>
      <c r="B4" s="534"/>
      <c r="C4" s="534"/>
      <c r="D4" s="534"/>
      <c r="E4" s="202" t="s">
        <v>64</v>
      </c>
      <c r="F4" s="436">
        <f>'Herd Plan'!B6</f>
        <v>0</v>
      </c>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165"/>
      <c r="AH4" s="165"/>
      <c r="AI4" s="433" t="s">
        <v>48</v>
      </c>
      <c r="AJ4" s="433"/>
      <c r="AK4" s="433"/>
      <c r="AL4" s="433"/>
      <c r="AM4" s="433"/>
      <c r="AN4" s="535">
        <f>'Herd Plan'!E4</f>
        <v>0</v>
      </c>
      <c r="AO4" s="535"/>
      <c r="AP4" s="535"/>
      <c r="AQ4" s="535"/>
      <c r="AR4" s="535"/>
      <c r="AS4" s="535"/>
      <c r="AT4" s="535"/>
      <c r="AU4" s="535"/>
      <c r="AV4" s="535"/>
      <c r="AW4" s="535"/>
      <c r="AX4" s="535"/>
      <c r="AY4" s="535"/>
      <c r="AZ4" s="535"/>
      <c r="BA4" s="165"/>
      <c r="BB4" s="165"/>
      <c r="BC4" s="165"/>
      <c r="BD4" s="165"/>
      <c r="BE4" s="165"/>
      <c r="BF4" s="165"/>
      <c r="BG4" s="165"/>
      <c r="BH4" s="165"/>
      <c r="BI4" s="165"/>
      <c r="BJ4" s="165"/>
      <c r="BK4" s="165"/>
      <c r="BL4" s="165"/>
      <c r="BM4" s="165"/>
      <c r="BN4" s="165"/>
      <c r="BO4" s="167"/>
      <c r="BP4" s="167"/>
      <c r="BQ4" s="167"/>
      <c r="BR4" s="167"/>
      <c r="BS4" s="167"/>
      <c r="BT4" s="167"/>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7"/>
      <c r="CU4" s="167"/>
      <c r="CV4" s="167"/>
      <c r="CW4" s="167"/>
      <c r="CX4" s="167"/>
      <c r="CY4" s="165"/>
      <c r="CZ4" s="165"/>
      <c r="DA4" s="165"/>
      <c r="DB4" s="165"/>
      <c r="DC4" s="165"/>
      <c r="DD4" s="165"/>
      <c r="DE4" s="165"/>
      <c r="DF4" s="165"/>
      <c r="DG4" s="165"/>
      <c r="DH4" s="165"/>
      <c r="DI4" s="165"/>
      <c r="DJ4" s="165"/>
      <c r="DK4" s="165"/>
      <c r="DL4" s="165"/>
      <c r="DM4" s="165"/>
      <c r="DN4" s="165"/>
      <c r="DO4" s="165"/>
      <c r="DP4" s="165"/>
      <c r="DQ4" s="165"/>
      <c r="DR4" s="165"/>
      <c r="DS4" s="165"/>
      <c r="DT4" s="165"/>
      <c r="DU4" s="165"/>
      <c r="DV4" s="165"/>
      <c r="DW4" s="165"/>
      <c r="DX4" s="167"/>
      <c r="DY4" s="167"/>
      <c r="DZ4" s="167"/>
      <c r="EA4" s="167"/>
      <c r="EB4" s="167"/>
      <c r="EC4" s="167"/>
      <c r="ED4" s="167"/>
      <c r="EE4" s="165"/>
      <c r="EF4" s="165"/>
      <c r="EG4" s="165"/>
      <c r="EH4" s="165"/>
      <c r="EI4" s="165"/>
      <c r="EJ4" s="165"/>
      <c r="EK4" s="165"/>
      <c r="EL4" s="165"/>
      <c r="EM4" s="165"/>
      <c r="EN4" s="165"/>
      <c r="EO4" s="165"/>
      <c r="EP4" s="165"/>
      <c r="EQ4" s="165"/>
      <c r="ER4" s="165"/>
      <c r="ES4" s="165"/>
      <c r="ET4" s="165"/>
      <c r="EU4" s="165"/>
      <c r="EV4" s="165"/>
      <c r="EW4" s="165"/>
      <c r="EX4" s="165"/>
      <c r="EY4" s="165"/>
      <c r="EZ4" s="165"/>
      <c r="FA4" s="165"/>
      <c r="FB4" s="165"/>
      <c r="FC4" s="167"/>
      <c r="FD4" s="167"/>
      <c r="FE4" s="167"/>
      <c r="FF4" s="168"/>
      <c r="FG4" s="168"/>
      <c r="FH4" s="168"/>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204"/>
      <c r="GH4" s="205"/>
      <c r="GI4" s="169"/>
      <c r="GJ4" s="169"/>
      <c r="GK4" s="169"/>
      <c r="GL4" s="169"/>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9"/>
      <c r="HN4" s="169"/>
      <c r="HO4" s="169"/>
      <c r="HP4" s="169"/>
      <c r="HQ4" s="169"/>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9"/>
      <c r="IR4" s="169"/>
      <c r="IS4" s="169"/>
      <c r="IT4" s="169"/>
      <c r="IU4" s="169"/>
      <c r="IV4" s="169"/>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9"/>
      <c r="JW4" s="169"/>
      <c r="JX4" s="169"/>
      <c r="JY4" s="169"/>
      <c r="JZ4" s="169"/>
      <c r="KA4" s="169"/>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row>
    <row r="5" spans="1:313" s="189" customFormat="1" ht="16.5" customHeight="1">
      <c r="A5" s="805" t="s">
        <v>233</v>
      </c>
      <c r="B5" s="805" t="s">
        <v>234</v>
      </c>
      <c r="C5" s="542" t="s">
        <v>235</v>
      </c>
      <c r="D5" s="543"/>
      <c r="E5" s="546" t="s">
        <v>53</v>
      </c>
      <c r="F5" s="548" t="s">
        <v>65</v>
      </c>
      <c r="G5" s="455" t="s">
        <v>66</v>
      </c>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4"/>
      <c r="AH5" s="454"/>
      <c r="AI5" s="454"/>
      <c r="AJ5" s="454"/>
      <c r="AK5" s="453" t="s">
        <v>67</v>
      </c>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54"/>
      <c r="BK5" s="454"/>
      <c r="BL5" s="454"/>
      <c r="BM5" s="454"/>
      <c r="BN5" s="454"/>
      <c r="BO5" s="462"/>
      <c r="BP5" s="453" t="s">
        <v>68</v>
      </c>
      <c r="BQ5" s="454"/>
      <c r="BR5" s="454"/>
      <c r="BS5" s="454"/>
      <c r="BT5" s="454"/>
      <c r="BU5" s="454"/>
      <c r="BV5" s="454"/>
      <c r="BW5" s="454"/>
      <c r="BX5" s="454"/>
      <c r="BY5" s="454"/>
      <c r="BZ5" s="454"/>
      <c r="CA5" s="454"/>
      <c r="CB5" s="454"/>
      <c r="CC5" s="454"/>
      <c r="CD5" s="454"/>
      <c r="CE5" s="454"/>
      <c r="CF5" s="454"/>
      <c r="CG5" s="454"/>
      <c r="CH5" s="454"/>
      <c r="CI5" s="454"/>
      <c r="CJ5" s="454"/>
      <c r="CK5" s="454"/>
      <c r="CL5" s="454"/>
      <c r="CM5" s="454"/>
      <c r="CN5" s="454"/>
      <c r="CO5" s="454"/>
      <c r="CP5" s="454"/>
      <c r="CQ5" s="454"/>
      <c r="CR5" s="454"/>
      <c r="CS5" s="454"/>
      <c r="CT5" s="453" t="s">
        <v>69</v>
      </c>
      <c r="CU5" s="454"/>
      <c r="CV5" s="454"/>
      <c r="CW5" s="454"/>
      <c r="CX5" s="454"/>
      <c r="CY5" s="454"/>
      <c r="CZ5" s="454"/>
      <c r="DA5" s="454"/>
      <c r="DB5" s="454"/>
      <c r="DC5" s="454"/>
      <c r="DD5" s="454"/>
      <c r="DE5" s="454"/>
      <c r="DF5" s="454"/>
      <c r="DG5" s="454"/>
      <c r="DH5" s="454"/>
      <c r="DI5" s="454"/>
      <c r="DJ5" s="454"/>
      <c r="DK5" s="454"/>
      <c r="DL5" s="454"/>
      <c r="DM5" s="454"/>
      <c r="DN5" s="454"/>
      <c r="DO5" s="454"/>
      <c r="DP5" s="454"/>
      <c r="DQ5" s="454"/>
      <c r="DR5" s="454"/>
      <c r="DS5" s="454"/>
      <c r="DT5" s="454"/>
      <c r="DU5" s="454"/>
      <c r="DV5" s="454"/>
      <c r="DW5" s="454"/>
      <c r="DX5" s="462"/>
      <c r="DY5" s="453" t="s">
        <v>70</v>
      </c>
      <c r="DZ5" s="454"/>
      <c r="EA5" s="454"/>
      <c r="EB5" s="454"/>
      <c r="EC5" s="454"/>
      <c r="ED5" s="454"/>
      <c r="EE5" s="454"/>
      <c r="EF5" s="454"/>
      <c r="EG5" s="454"/>
      <c r="EH5" s="454"/>
      <c r="EI5" s="454"/>
      <c r="EJ5" s="454"/>
      <c r="EK5" s="454"/>
      <c r="EL5" s="454"/>
      <c r="EM5" s="454"/>
      <c r="EN5" s="454"/>
      <c r="EO5" s="454"/>
      <c r="EP5" s="454"/>
      <c r="EQ5" s="454"/>
      <c r="ER5" s="454"/>
      <c r="ES5" s="454"/>
      <c r="ET5" s="454"/>
      <c r="EU5" s="454"/>
      <c r="EV5" s="454"/>
      <c r="EW5" s="454"/>
      <c r="EX5" s="454"/>
      <c r="EY5" s="454"/>
      <c r="EZ5" s="454"/>
      <c r="FA5" s="454"/>
      <c r="FB5" s="454"/>
      <c r="FC5" s="462"/>
      <c r="FD5" s="453" t="s">
        <v>71</v>
      </c>
      <c r="FE5" s="454"/>
      <c r="FF5" s="454"/>
      <c r="FG5" s="454"/>
      <c r="FH5" s="454"/>
      <c r="FI5" s="454"/>
      <c r="FJ5" s="454"/>
      <c r="FK5" s="454"/>
      <c r="FL5" s="454"/>
      <c r="FM5" s="454"/>
      <c r="FN5" s="454"/>
      <c r="FO5" s="454"/>
      <c r="FP5" s="454"/>
      <c r="FQ5" s="454"/>
      <c r="FR5" s="454"/>
      <c r="FS5" s="454"/>
      <c r="FT5" s="454"/>
      <c r="FU5" s="454"/>
      <c r="FV5" s="454"/>
      <c r="FW5" s="454"/>
      <c r="FX5" s="454"/>
      <c r="FY5" s="454"/>
      <c r="FZ5" s="454"/>
      <c r="GA5" s="454"/>
      <c r="GB5" s="454"/>
      <c r="GC5" s="454"/>
      <c r="GD5" s="454"/>
      <c r="GE5" s="454"/>
      <c r="GF5" s="454"/>
      <c r="GG5" s="462"/>
      <c r="GH5" s="453" t="s">
        <v>72</v>
      </c>
      <c r="GI5" s="454"/>
      <c r="GJ5" s="454"/>
      <c r="GK5" s="454"/>
      <c r="GL5" s="454"/>
      <c r="GM5" s="454"/>
      <c r="GN5" s="454"/>
      <c r="GO5" s="454"/>
      <c r="GP5" s="454"/>
      <c r="GQ5" s="454"/>
      <c r="GR5" s="454"/>
      <c r="GS5" s="454"/>
      <c r="GT5" s="454"/>
      <c r="GU5" s="454"/>
      <c r="GV5" s="454"/>
      <c r="GW5" s="454"/>
      <c r="GX5" s="454"/>
      <c r="GY5" s="454"/>
      <c r="GZ5" s="454"/>
      <c r="HA5" s="454"/>
      <c r="HB5" s="454"/>
      <c r="HC5" s="454"/>
      <c r="HD5" s="454"/>
      <c r="HE5" s="454"/>
      <c r="HF5" s="454"/>
      <c r="HG5" s="454"/>
      <c r="HH5" s="454"/>
      <c r="HI5" s="454"/>
      <c r="HJ5" s="454"/>
      <c r="HK5" s="454"/>
      <c r="HL5" s="454"/>
      <c r="HM5" s="453" t="s">
        <v>73</v>
      </c>
      <c r="HN5" s="454"/>
      <c r="HO5" s="454"/>
      <c r="HP5" s="454"/>
      <c r="HQ5" s="454"/>
      <c r="HR5" s="454"/>
      <c r="HS5" s="454"/>
      <c r="HT5" s="454"/>
      <c r="HU5" s="454"/>
      <c r="HV5" s="454"/>
      <c r="HW5" s="454"/>
      <c r="HX5" s="454"/>
      <c r="HY5" s="454"/>
      <c r="HZ5" s="454"/>
      <c r="IA5" s="454"/>
      <c r="IB5" s="454"/>
      <c r="IC5" s="454"/>
      <c r="ID5" s="454"/>
      <c r="IE5" s="454"/>
      <c r="IF5" s="454"/>
      <c r="IG5" s="454"/>
      <c r="IH5" s="454"/>
      <c r="II5" s="454"/>
      <c r="IJ5" s="454"/>
      <c r="IK5" s="454"/>
      <c r="IL5" s="454"/>
      <c r="IM5" s="454"/>
      <c r="IN5" s="454"/>
      <c r="IO5" s="454"/>
      <c r="IP5" s="454"/>
      <c r="IQ5" s="453" t="s">
        <v>74</v>
      </c>
      <c r="IR5" s="454"/>
      <c r="IS5" s="454"/>
      <c r="IT5" s="454"/>
      <c r="IU5" s="454"/>
      <c r="IV5" s="454"/>
      <c r="IW5" s="454"/>
      <c r="IX5" s="454"/>
      <c r="IY5" s="454"/>
      <c r="IZ5" s="454"/>
      <c r="JA5" s="454"/>
      <c r="JB5" s="454"/>
      <c r="JC5" s="454"/>
      <c r="JD5" s="454"/>
      <c r="JE5" s="454"/>
      <c r="JF5" s="454"/>
      <c r="JG5" s="454"/>
      <c r="JH5" s="454"/>
      <c r="JI5" s="454"/>
      <c r="JJ5" s="454"/>
      <c r="JK5" s="454"/>
      <c r="JL5" s="454"/>
      <c r="JM5" s="454"/>
      <c r="JN5" s="454"/>
      <c r="JO5" s="454"/>
      <c r="JP5" s="454"/>
      <c r="JQ5" s="454"/>
      <c r="JR5" s="454"/>
      <c r="JS5" s="454"/>
      <c r="JT5" s="454"/>
      <c r="JU5" s="462"/>
      <c r="JV5" s="448" t="s">
        <v>75</v>
      </c>
      <c r="JW5" s="449"/>
      <c r="JX5" s="449"/>
      <c r="JY5" s="449"/>
      <c r="JZ5" s="449"/>
      <c r="KA5" s="449"/>
      <c r="KB5" s="449"/>
      <c r="KC5" s="449"/>
      <c r="KD5" s="449"/>
      <c r="KE5" s="449"/>
      <c r="KF5" s="449"/>
      <c r="KG5" s="449"/>
      <c r="KH5" s="449"/>
      <c r="KI5" s="449"/>
      <c r="KJ5" s="449"/>
      <c r="KK5" s="449"/>
      <c r="KL5" s="449"/>
      <c r="KM5" s="449"/>
      <c r="KN5" s="449"/>
      <c r="KO5" s="449"/>
      <c r="KP5" s="449"/>
      <c r="KQ5" s="449"/>
      <c r="KR5" s="449"/>
      <c r="KS5" s="449"/>
      <c r="KT5" s="449"/>
      <c r="KU5" s="449"/>
      <c r="KV5" s="449"/>
      <c r="KW5" s="449"/>
      <c r="KX5" s="449"/>
      <c r="KY5" s="449"/>
      <c r="KZ5" s="450"/>
      <c r="LA5" s="188"/>
    </row>
    <row r="6" spans="1:313" s="89" customFormat="1" ht="11.45" customHeight="1">
      <c r="A6" s="805"/>
      <c r="B6" s="805"/>
      <c r="C6" s="544"/>
      <c r="D6" s="545"/>
      <c r="E6" s="547"/>
      <c r="F6" s="549"/>
      <c r="G6" s="455"/>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5"/>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56"/>
      <c r="BN6" s="456"/>
      <c r="BO6" s="463"/>
      <c r="BP6" s="455"/>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6"/>
      <c r="CQ6" s="456"/>
      <c r="CR6" s="456"/>
      <c r="CS6" s="456"/>
      <c r="CT6" s="455"/>
      <c r="CU6" s="456"/>
      <c r="CV6" s="456"/>
      <c r="CW6" s="456"/>
      <c r="CX6" s="456"/>
      <c r="CY6" s="456"/>
      <c r="CZ6" s="456"/>
      <c r="DA6" s="456"/>
      <c r="DB6" s="456"/>
      <c r="DC6" s="456"/>
      <c r="DD6" s="456"/>
      <c r="DE6" s="456"/>
      <c r="DF6" s="456"/>
      <c r="DG6" s="456"/>
      <c r="DH6" s="456"/>
      <c r="DI6" s="456"/>
      <c r="DJ6" s="456"/>
      <c r="DK6" s="456"/>
      <c r="DL6" s="456"/>
      <c r="DM6" s="456"/>
      <c r="DN6" s="456"/>
      <c r="DO6" s="456"/>
      <c r="DP6" s="456"/>
      <c r="DQ6" s="456"/>
      <c r="DR6" s="456"/>
      <c r="DS6" s="456"/>
      <c r="DT6" s="456"/>
      <c r="DU6" s="456"/>
      <c r="DV6" s="456"/>
      <c r="DW6" s="456"/>
      <c r="DX6" s="463"/>
      <c r="DY6" s="455"/>
      <c r="DZ6" s="456"/>
      <c r="EA6" s="456"/>
      <c r="EB6" s="456"/>
      <c r="EC6" s="456"/>
      <c r="ED6" s="456"/>
      <c r="EE6" s="456"/>
      <c r="EF6" s="456"/>
      <c r="EG6" s="456"/>
      <c r="EH6" s="456"/>
      <c r="EI6" s="456"/>
      <c r="EJ6" s="456"/>
      <c r="EK6" s="456"/>
      <c r="EL6" s="456"/>
      <c r="EM6" s="456"/>
      <c r="EN6" s="456"/>
      <c r="EO6" s="456"/>
      <c r="EP6" s="456"/>
      <c r="EQ6" s="456"/>
      <c r="ER6" s="456"/>
      <c r="ES6" s="456"/>
      <c r="ET6" s="456"/>
      <c r="EU6" s="456"/>
      <c r="EV6" s="456"/>
      <c r="EW6" s="456"/>
      <c r="EX6" s="456"/>
      <c r="EY6" s="456"/>
      <c r="EZ6" s="456"/>
      <c r="FA6" s="456"/>
      <c r="FB6" s="456"/>
      <c r="FC6" s="463"/>
      <c r="FD6" s="455"/>
      <c r="FE6" s="456"/>
      <c r="FF6" s="456"/>
      <c r="FG6" s="456"/>
      <c r="FH6" s="456"/>
      <c r="FI6" s="456"/>
      <c r="FJ6" s="456"/>
      <c r="FK6" s="456"/>
      <c r="FL6" s="456"/>
      <c r="FM6" s="456"/>
      <c r="FN6" s="456"/>
      <c r="FO6" s="456"/>
      <c r="FP6" s="456"/>
      <c r="FQ6" s="456"/>
      <c r="FR6" s="456"/>
      <c r="FS6" s="456"/>
      <c r="FT6" s="456"/>
      <c r="FU6" s="456"/>
      <c r="FV6" s="456"/>
      <c r="FW6" s="456"/>
      <c r="FX6" s="456"/>
      <c r="FY6" s="456"/>
      <c r="FZ6" s="456"/>
      <c r="GA6" s="456"/>
      <c r="GB6" s="456"/>
      <c r="GC6" s="456"/>
      <c r="GD6" s="456"/>
      <c r="GE6" s="456"/>
      <c r="GF6" s="456"/>
      <c r="GG6" s="463"/>
      <c r="GH6" s="455"/>
      <c r="GI6" s="456"/>
      <c r="GJ6" s="456"/>
      <c r="GK6" s="456"/>
      <c r="GL6" s="456"/>
      <c r="GM6" s="456"/>
      <c r="GN6" s="456"/>
      <c r="GO6" s="456"/>
      <c r="GP6" s="456"/>
      <c r="GQ6" s="456"/>
      <c r="GR6" s="456"/>
      <c r="GS6" s="456"/>
      <c r="GT6" s="456"/>
      <c r="GU6" s="456"/>
      <c r="GV6" s="456"/>
      <c r="GW6" s="456"/>
      <c r="GX6" s="456"/>
      <c r="GY6" s="456"/>
      <c r="GZ6" s="456"/>
      <c r="HA6" s="456"/>
      <c r="HB6" s="456"/>
      <c r="HC6" s="456"/>
      <c r="HD6" s="456"/>
      <c r="HE6" s="456"/>
      <c r="HF6" s="456"/>
      <c r="HG6" s="456"/>
      <c r="HH6" s="456"/>
      <c r="HI6" s="456"/>
      <c r="HJ6" s="456"/>
      <c r="HK6" s="456"/>
      <c r="HL6" s="456"/>
      <c r="HM6" s="455"/>
      <c r="HN6" s="456"/>
      <c r="HO6" s="456"/>
      <c r="HP6" s="456"/>
      <c r="HQ6" s="456"/>
      <c r="HR6" s="456"/>
      <c r="HS6" s="456"/>
      <c r="HT6" s="456"/>
      <c r="HU6" s="456"/>
      <c r="HV6" s="456"/>
      <c r="HW6" s="456"/>
      <c r="HX6" s="456"/>
      <c r="HY6" s="456"/>
      <c r="HZ6" s="456"/>
      <c r="IA6" s="456"/>
      <c r="IB6" s="456"/>
      <c r="IC6" s="456"/>
      <c r="ID6" s="456"/>
      <c r="IE6" s="456"/>
      <c r="IF6" s="456"/>
      <c r="IG6" s="456"/>
      <c r="IH6" s="456"/>
      <c r="II6" s="456"/>
      <c r="IJ6" s="456"/>
      <c r="IK6" s="456"/>
      <c r="IL6" s="456"/>
      <c r="IM6" s="456"/>
      <c r="IN6" s="456"/>
      <c r="IO6" s="456"/>
      <c r="IP6" s="456"/>
      <c r="IQ6" s="455"/>
      <c r="IR6" s="456"/>
      <c r="IS6" s="456"/>
      <c r="IT6" s="456"/>
      <c r="IU6" s="456"/>
      <c r="IV6" s="456"/>
      <c r="IW6" s="456"/>
      <c r="IX6" s="456"/>
      <c r="IY6" s="456"/>
      <c r="IZ6" s="456"/>
      <c r="JA6" s="456"/>
      <c r="JB6" s="456"/>
      <c r="JC6" s="456"/>
      <c r="JD6" s="456"/>
      <c r="JE6" s="456"/>
      <c r="JF6" s="456"/>
      <c r="JG6" s="456"/>
      <c r="JH6" s="456"/>
      <c r="JI6" s="456"/>
      <c r="JJ6" s="456"/>
      <c r="JK6" s="456"/>
      <c r="JL6" s="456"/>
      <c r="JM6" s="456"/>
      <c r="JN6" s="456"/>
      <c r="JO6" s="456"/>
      <c r="JP6" s="456"/>
      <c r="JQ6" s="456"/>
      <c r="JR6" s="456"/>
      <c r="JS6" s="456"/>
      <c r="JT6" s="456"/>
      <c r="JU6" s="463"/>
      <c r="JV6" s="536"/>
      <c r="JW6" s="451"/>
      <c r="JX6" s="451"/>
      <c r="JY6" s="451"/>
      <c r="JZ6" s="451"/>
      <c r="KA6" s="451"/>
      <c r="KB6" s="451"/>
      <c r="KC6" s="451"/>
      <c r="KD6" s="451"/>
      <c r="KE6" s="451"/>
      <c r="KF6" s="451"/>
      <c r="KG6" s="451"/>
      <c r="KH6" s="451"/>
      <c r="KI6" s="451"/>
      <c r="KJ6" s="451"/>
      <c r="KK6" s="451"/>
      <c r="KL6" s="451"/>
      <c r="KM6" s="451"/>
      <c r="KN6" s="451"/>
      <c r="KO6" s="451"/>
      <c r="KP6" s="451"/>
      <c r="KQ6" s="451"/>
      <c r="KR6" s="451"/>
      <c r="KS6" s="451"/>
      <c r="KT6" s="451"/>
      <c r="KU6" s="451"/>
      <c r="KV6" s="451"/>
      <c r="KW6" s="451"/>
      <c r="KX6" s="451"/>
      <c r="KY6" s="451"/>
      <c r="KZ6" s="452"/>
    </row>
    <row r="7" spans="1:313" s="150" customFormat="1" ht="8.25">
      <c r="A7" s="174"/>
      <c r="B7" s="174"/>
      <c r="C7" s="203"/>
      <c r="D7" s="203"/>
      <c r="E7" s="157"/>
      <c r="F7" s="158"/>
      <c r="G7" s="147">
        <v>1</v>
      </c>
      <c r="H7" s="148">
        <v>2</v>
      </c>
      <c r="I7" s="148">
        <v>3</v>
      </c>
      <c r="J7" s="148">
        <v>4</v>
      </c>
      <c r="K7" s="148">
        <v>5</v>
      </c>
      <c r="L7" s="148">
        <v>6</v>
      </c>
      <c r="M7" s="148">
        <v>7</v>
      </c>
      <c r="N7" s="148">
        <v>8</v>
      </c>
      <c r="O7" s="148">
        <v>9</v>
      </c>
      <c r="P7" s="148">
        <v>10</v>
      </c>
      <c r="Q7" s="148">
        <v>11</v>
      </c>
      <c r="R7" s="148">
        <v>12</v>
      </c>
      <c r="S7" s="148">
        <v>13</v>
      </c>
      <c r="T7" s="148">
        <v>14</v>
      </c>
      <c r="U7" s="148">
        <v>15</v>
      </c>
      <c r="V7" s="148">
        <v>16</v>
      </c>
      <c r="W7" s="148">
        <v>17</v>
      </c>
      <c r="X7" s="148">
        <v>18</v>
      </c>
      <c r="Y7" s="148">
        <v>19</v>
      </c>
      <c r="Z7" s="148">
        <v>20</v>
      </c>
      <c r="AA7" s="148">
        <v>21</v>
      </c>
      <c r="AB7" s="148">
        <v>22</v>
      </c>
      <c r="AC7" s="148">
        <v>23</v>
      </c>
      <c r="AD7" s="148">
        <v>24</v>
      </c>
      <c r="AE7" s="148">
        <v>25</v>
      </c>
      <c r="AF7" s="148">
        <v>26</v>
      </c>
      <c r="AG7" s="148">
        <v>27</v>
      </c>
      <c r="AH7" s="148">
        <v>28</v>
      </c>
      <c r="AI7" s="148">
        <v>29</v>
      </c>
      <c r="AJ7" s="148">
        <v>30</v>
      </c>
      <c r="AK7" s="148">
        <v>1</v>
      </c>
      <c r="AL7" s="148">
        <v>2</v>
      </c>
      <c r="AM7" s="148">
        <v>3</v>
      </c>
      <c r="AN7" s="148">
        <v>4</v>
      </c>
      <c r="AO7" s="148">
        <v>5</v>
      </c>
      <c r="AP7" s="148">
        <v>6</v>
      </c>
      <c r="AQ7" s="148">
        <v>7</v>
      </c>
      <c r="AR7" s="148">
        <v>8</v>
      </c>
      <c r="AS7" s="148">
        <v>9</v>
      </c>
      <c r="AT7" s="148">
        <v>10</v>
      </c>
      <c r="AU7" s="148">
        <v>11</v>
      </c>
      <c r="AV7" s="148">
        <v>12</v>
      </c>
      <c r="AW7" s="148">
        <v>13</v>
      </c>
      <c r="AX7" s="148">
        <v>14</v>
      </c>
      <c r="AY7" s="148">
        <v>15</v>
      </c>
      <c r="AZ7" s="148">
        <v>16</v>
      </c>
      <c r="BA7" s="148">
        <v>17</v>
      </c>
      <c r="BB7" s="148">
        <v>18</v>
      </c>
      <c r="BC7" s="148">
        <v>19</v>
      </c>
      <c r="BD7" s="148">
        <v>20</v>
      </c>
      <c r="BE7" s="148">
        <v>21</v>
      </c>
      <c r="BF7" s="148">
        <v>22</v>
      </c>
      <c r="BG7" s="148">
        <v>23</v>
      </c>
      <c r="BH7" s="148">
        <v>24</v>
      </c>
      <c r="BI7" s="148">
        <v>25</v>
      </c>
      <c r="BJ7" s="148">
        <v>26</v>
      </c>
      <c r="BK7" s="148">
        <v>27</v>
      </c>
      <c r="BL7" s="148">
        <v>28</v>
      </c>
      <c r="BM7" s="148">
        <v>29</v>
      </c>
      <c r="BN7" s="148">
        <v>30</v>
      </c>
      <c r="BO7" s="148">
        <v>31</v>
      </c>
      <c r="BP7" s="148">
        <v>1</v>
      </c>
      <c r="BQ7" s="148">
        <v>2</v>
      </c>
      <c r="BR7" s="148">
        <v>3</v>
      </c>
      <c r="BS7" s="148">
        <v>4</v>
      </c>
      <c r="BT7" s="148">
        <v>5</v>
      </c>
      <c r="BU7" s="148">
        <v>6</v>
      </c>
      <c r="BV7" s="148">
        <v>7</v>
      </c>
      <c r="BW7" s="148">
        <v>8</v>
      </c>
      <c r="BX7" s="148">
        <v>9</v>
      </c>
      <c r="BY7" s="148">
        <v>10</v>
      </c>
      <c r="BZ7" s="148">
        <v>11</v>
      </c>
      <c r="CA7" s="148">
        <v>12</v>
      </c>
      <c r="CB7" s="148">
        <v>13</v>
      </c>
      <c r="CC7" s="148">
        <v>14</v>
      </c>
      <c r="CD7" s="148">
        <v>15</v>
      </c>
      <c r="CE7" s="148">
        <v>16</v>
      </c>
      <c r="CF7" s="148">
        <v>17</v>
      </c>
      <c r="CG7" s="148">
        <v>18</v>
      </c>
      <c r="CH7" s="148">
        <v>19</v>
      </c>
      <c r="CI7" s="148">
        <v>20</v>
      </c>
      <c r="CJ7" s="148">
        <v>21</v>
      </c>
      <c r="CK7" s="148">
        <v>22</v>
      </c>
      <c r="CL7" s="148">
        <v>23</v>
      </c>
      <c r="CM7" s="148">
        <v>24</v>
      </c>
      <c r="CN7" s="148">
        <v>25</v>
      </c>
      <c r="CO7" s="148">
        <v>26</v>
      </c>
      <c r="CP7" s="148">
        <v>27</v>
      </c>
      <c r="CQ7" s="148">
        <v>28</v>
      </c>
      <c r="CR7" s="148">
        <v>29</v>
      </c>
      <c r="CS7" s="148">
        <v>30</v>
      </c>
      <c r="CT7" s="148">
        <v>1</v>
      </c>
      <c r="CU7" s="148">
        <v>2</v>
      </c>
      <c r="CV7" s="148">
        <v>3</v>
      </c>
      <c r="CW7" s="148">
        <v>4</v>
      </c>
      <c r="CX7" s="148">
        <v>5</v>
      </c>
      <c r="CY7" s="148">
        <v>6</v>
      </c>
      <c r="CZ7" s="148">
        <v>7</v>
      </c>
      <c r="DA7" s="148">
        <v>8</v>
      </c>
      <c r="DB7" s="148">
        <v>9</v>
      </c>
      <c r="DC7" s="148">
        <v>10</v>
      </c>
      <c r="DD7" s="148">
        <v>11</v>
      </c>
      <c r="DE7" s="148">
        <v>12</v>
      </c>
      <c r="DF7" s="148">
        <v>13</v>
      </c>
      <c r="DG7" s="148">
        <v>14</v>
      </c>
      <c r="DH7" s="148">
        <v>15</v>
      </c>
      <c r="DI7" s="148">
        <v>16</v>
      </c>
      <c r="DJ7" s="148">
        <v>17</v>
      </c>
      <c r="DK7" s="148">
        <v>18</v>
      </c>
      <c r="DL7" s="148">
        <v>19</v>
      </c>
      <c r="DM7" s="148">
        <v>20</v>
      </c>
      <c r="DN7" s="148">
        <v>21</v>
      </c>
      <c r="DO7" s="148">
        <v>22</v>
      </c>
      <c r="DP7" s="148">
        <v>23</v>
      </c>
      <c r="DQ7" s="148">
        <v>24</v>
      </c>
      <c r="DR7" s="148">
        <v>25</v>
      </c>
      <c r="DS7" s="148">
        <v>26</v>
      </c>
      <c r="DT7" s="148">
        <v>27</v>
      </c>
      <c r="DU7" s="148">
        <v>28</v>
      </c>
      <c r="DV7" s="148">
        <v>29</v>
      </c>
      <c r="DW7" s="148">
        <v>30</v>
      </c>
      <c r="DX7" s="148">
        <v>31</v>
      </c>
      <c r="DY7" s="148">
        <v>1</v>
      </c>
      <c r="DZ7" s="148">
        <v>2</v>
      </c>
      <c r="EA7" s="148">
        <v>3</v>
      </c>
      <c r="EB7" s="148">
        <v>4</v>
      </c>
      <c r="EC7" s="148">
        <v>5</v>
      </c>
      <c r="ED7" s="148">
        <v>6</v>
      </c>
      <c r="EE7" s="148">
        <v>7</v>
      </c>
      <c r="EF7" s="148">
        <v>8</v>
      </c>
      <c r="EG7" s="148">
        <v>9</v>
      </c>
      <c r="EH7" s="148">
        <v>10</v>
      </c>
      <c r="EI7" s="148">
        <v>11</v>
      </c>
      <c r="EJ7" s="148">
        <v>12</v>
      </c>
      <c r="EK7" s="148">
        <v>13</v>
      </c>
      <c r="EL7" s="148">
        <v>14</v>
      </c>
      <c r="EM7" s="148">
        <v>15</v>
      </c>
      <c r="EN7" s="148">
        <v>16</v>
      </c>
      <c r="EO7" s="148">
        <v>17</v>
      </c>
      <c r="EP7" s="148">
        <v>18</v>
      </c>
      <c r="EQ7" s="148">
        <v>19</v>
      </c>
      <c r="ER7" s="148">
        <v>20</v>
      </c>
      <c r="ES7" s="148">
        <v>21</v>
      </c>
      <c r="ET7" s="148">
        <v>22</v>
      </c>
      <c r="EU7" s="148">
        <v>23</v>
      </c>
      <c r="EV7" s="148">
        <v>24</v>
      </c>
      <c r="EW7" s="148">
        <v>25</v>
      </c>
      <c r="EX7" s="148">
        <v>26</v>
      </c>
      <c r="EY7" s="148">
        <v>27</v>
      </c>
      <c r="EZ7" s="148">
        <v>28</v>
      </c>
      <c r="FA7" s="148">
        <v>29</v>
      </c>
      <c r="FB7" s="148">
        <v>30</v>
      </c>
      <c r="FC7" s="148">
        <v>31</v>
      </c>
      <c r="FD7" s="148">
        <v>1</v>
      </c>
      <c r="FE7" s="148">
        <v>2</v>
      </c>
      <c r="FF7" s="148">
        <v>3</v>
      </c>
      <c r="FG7" s="148">
        <v>4</v>
      </c>
      <c r="FH7" s="148">
        <v>5</v>
      </c>
      <c r="FI7" s="148">
        <v>6</v>
      </c>
      <c r="FJ7" s="148">
        <v>7</v>
      </c>
      <c r="FK7" s="148">
        <v>8</v>
      </c>
      <c r="FL7" s="148">
        <v>9</v>
      </c>
      <c r="FM7" s="148">
        <v>10</v>
      </c>
      <c r="FN7" s="148">
        <v>11</v>
      </c>
      <c r="FO7" s="148">
        <v>12</v>
      </c>
      <c r="FP7" s="148">
        <v>13</v>
      </c>
      <c r="FQ7" s="148">
        <v>14</v>
      </c>
      <c r="FR7" s="148">
        <v>15</v>
      </c>
      <c r="FS7" s="148">
        <v>16</v>
      </c>
      <c r="FT7" s="148">
        <v>17</v>
      </c>
      <c r="FU7" s="148">
        <v>18</v>
      </c>
      <c r="FV7" s="148">
        <v>19</v>
      </c>
      <c r="FW7" s="148">
        <v>20</v>
      </c>
      <c r="FX7" s="148">
        <v>21</v>
      </c>
      <c r="FY7" s="148">
        <v>22</v>
      </c>
      <c r="FZ7" s="148">
        <v>23</v>
      </c>
      <c r="GA7" s="148">
        <v>24</v>
      </c>
      <c r="GB7" s="148">
        <v>25</v>
      </c>
      <c r="GC7" s="148">
        <v>26</v>
      </c>
      <c r="GD7" s="148">
        <v>27</v>
      </c>
      <c r="GE7" s="148">
        <v>28</v>
      </c>
      <c r="GF7" s="148">
        <v>29</v>
      </c>
      <c r="GG7" s="148">
        <v>30</v>
      </c>
      <c r="GH7" s="148">
        <v>1</v>
      </c>
      <c r="GI7" s="148">
        <v>2</v>
      </c>
      <c r="GJ7" s="148">
        <v>3</v>
      </c>
      <c r="GK7" s="148">
        <v>4</v>
      </c>
      <c r="GL7" s="148">
        <v>5</v>
      </c>
      <c r="GM7" s="148">
        <v>6</v>
      </c>
      <c r="GN7" s="148">
        <v>7</v>
      </c>
      <c r="GO7" s="148">
        <v>8</v>
      </c>
      <c r="GP7" s="148">
        <v>9</v>
      </c>
      <c r="GQ7" s="148">
        <v>10</v>
      </c>
      <c r="GR7" s="148">
        <v>11</v>
      </c>
      <c r="GS7" s="148">
        <v>12</v>
      </c>
      <c r="GT7" s="148">
        <v>13</v>
      </c>
      <c r="GU7" s="148">
        <v>14</v>
      </c>
      <c r="GV7" s="148">
        <v>15</v>
      </c>
      <c r="GW7" s="148">
        <v>16</v>
      </c>
      <c r="GX7" s="148">
        <v>17</v>
      </c>
      <c r="GY7" s="148">
        <v>18</v>
      </c>
      <c r="GZ7" s="148">
        <v>19</v>
      </c>
      <c r="HA7" s="148">
        <v>20</v>
      </c>
      <c r="HB7" s="148">
        <v>21</v>
      </c>
      <c r="HC7" s="148">
        <v>22</v>
      </c>
      <c r="HD7" s="148">
        <v>23</v>
      </c>
      <c r="HE7" s="148">
        <v>24</v>
      </c>
      <c r="HF7" s="148">
        <v>25</v>
      </c>
      <c r="HG7" s="148">
        <v>26</v>
      </c>
      <c r="HH7" s="148">
        <v>27</v>
      </c>
      <c r="HI7" s="148">
        <v>28</v>
      </c>
      <c r="HJ7" s="148">
        <v>29</v>
      </c>
      <c r="HK7" s="148">
        <v>30</v>
      </c>
      <c r="HL7" s="148">
        <v>31</v>
      </c>
      <c r="HM7" s="148">
        <v>1</v>
      </c>
      <c r="HN7" s="148">
        <v>2</v>
      </c>
      <c r="HO7" s="148">
        <v>3</v>
      </c>
      <c r="HP7" s="148">
        <v>4</v>
      </c>
      <c r="HQ7" s="148">
        <v>5</v>
      </c>
      <c r="HR7" s="148">
        <v>6</v>
      </c>
      <c r="HS7" s="148">
        <v>7</v>
      </c>
      <c r="HT7" s="148">
        <v>8</v>
      </c>
      <c r="HU7" s="148">
        <v>9</v>
      </c>
      <c r="HV7" s="148">
        <v>10</v>
      </c>
      <c r="HW7" s="148">
        <v>11</v>
      </c>
      <c r="HX7" s="148">
        <v>12</v>
      </c>
      <c r="HY7" s="148">
        <v>13</v>
      </c>
      <c r="HZ7" s="148">
        <v>14</v>
      </c>
      <c r="IA7" s="148">
        <v>15</v>
      </c>
      <c r="IB7" s="148">
        <v>16</v>
      </c>
      <c r="IC7" s="148">
        <v>17</v>
      </c>
      <c r="ID7" s="148">
        <v>18</v>
      </c>
      <c r="IE7" s="148">
        <v>19</v>
      </c>
      <c r="IF7" s="148">
        <v>20</v>
      </c>
      <c r="IG7" s="148">
        <v>21</v>
      </c>
      <c r="IH7" s="148">
        <v>22</v>
      </c>
      <c r="II7" s="148">
        <v>23</v>
      </c>
      <c r="IJ7" s="148">
        <v>24</v>
      </c>
      <c r="IK7" s="148">
        <v>25</v>
      </c>
      <c r="IL7" s="148">
        <v>26</v>
      </c>
      <c r="IM7" s="148">
        <v>27</v>
      </c>
      <c r="IN7" s="148">
        <v>28</v>
      </c>
      <c r="IO7" s="148">
        <v>29</v>
      </c>
      <c r="IP7" s="148">
        <v>30</v>
      </c>
      <c r="IQ7" s="148">
        <v>1</v>
      </c>
      <c r="IR7" s="148">
        <v>2</v>
      </c>
      <c r="IS7" s="148">
        <v>3</v>
      </c>
      <c r="IT7" s="148">
        <v>4</v>
      </c>
      <c r="IU7" s="148">
        <v>5</v>
      </c>
      <c r="IV7" s="148">
        <v>6</v>
      </c>
      <c r="IW7" s="148">
        <v>7</v>
      </c>
      <c r="IX7" s="148">
        <v>8</v>
      </c>
      <c r="IY7" s="148">
        <v>9</v>
      </c>
      <c r="IZ7" s="148">
        <v>10</v>
      </c>
      <c r="JA7" s="148">
        <v>11</v>
      </c>
      <c r="JB7" s="148">
        <v>12</v>
      </c>
      <c r="JC7" s="148">
        <v>13</v>
      </c>
      <c r="JD7" s="148">
        <v>14</v>
      </c>
      <c r="JE7" s="148">
        <v>15</v>
      </c>
      <c r="JF7" s="148">
        <v>16</v>
      </c>
      <c r="JG7" s="148">
        <v>17</v>
      </c>
      <c r="JH7" s="148">
        <v>18</v>
      </c>
      <c r="JI7" s="148">
        <v>19</v>
      </c>
      <c r="JJ7" s="148">
        <v>20</v>
      </c>
      <c r="JK7" s="148">
        <v>21</v>
      </c>
      <c r="JL7" s="148">
        <v>22</v>
      </c>
      <c r="JM7" s="148">
        <v>23</v>
      </c>
      <c r="JN7" s="148">
        <v>24</v>
      </c>
      <c r="JO7" s="148">
        <v>25</v>
      </c>
      <c r="JP7" s="148">
        <v>26</v>
      </c>
      <c r="JQ7" s="148">
        <v>27</v>
      </c>
      <c r="JR7" s="148">
        <v>28</v>
      </c>
      <c r="JS7" s="148">
        <v>29</v>
      </c>
      <c r="JT7" s="148">
        <v>30</v>
      </c>
      <c r="JU7" s="148">
        <v>31</v>
      </c>
      <c r="JV7" s="148">
        <v>1</v>
      </c>
      <c r="JW7" s="148">
        <v>2</v>
      </c>
      <c r="JX7" s="148">
        <v>3</v>
      </c>
      <c r="JY7" s="148">
        <v>4</v>
      </c>
      <c r="JZ7" s="148">
        <v>5</v>
      </c>
      <c r="KA7" s="148">
        <v>6</v>
      </c>
      <c r="KB7" s="148">
        <v>7</v>
      </c>
      <c r="KC7" s="148">
        <v>8</v>
      </c>
      <c r="KD7" s="148">
        <v>9</v>
      </c>
      <c r="KE7" s="148">
        <v>10</v>
      </c>
      <c r="KF7" s="148">
        <v>11</v>
      </c>
      <c r="KG7" s="148">
        <v>12</v>
      </c>
      <c r="KH7" s="148">
        <v>13</v>
      </c>
      <c r="KI7" s="148">
        <v>14</v>
      </c>
      <c r="KJ7" s="148">
        <v>15</v>
      </c>
      <c r="KK7" s="148">
        <v>16</v>
      </c>
      <c r="KL7" s="148">
        <v>17</v>
      </c>
      <c r="KM7" s="148">
        <v>18</v>
      </c>
      <c r="KN7" s="148">
        <v>19</v>
      </c>
      <c r="KO7" s="148">
        <v>20</v>
      </c>
      <c r="KP7" s="148">
        <v>21</v>
      </c>
      <c r="KQ7" s="148">
        <v>22</v>
      </c>
      <c r="KR7" s="148">
        <v>23</v>
      </c>
      <c r="KS7" s="148">
        <v>24</v>
      </c>
      <c r="KT7" s="148">
        <v>25</v>
      </c>
      <c r="KU7" s="148">
        <v>26</v>
      </c>
      <c r="KV7" s="148">
        <v>27</v>
      </c>
      <c r="KW7" s="148">
        <v>28</v>
      </c>
      <c r="KX7" s="148">
        <v>29</v>
      </c>
      <c r="KY7" s="148">
        <v>30</v>
      </c>
      <c r="KZ7" s="149">
        <v>31</v>
      </c>
    </row>
    <row r="8" spans="1:313" s="87" customFormat="1">
      <c r="A8" s="806"/>
      <c r="B8" s="807">
        <f>A8*F8</f>
        <v>0</v>
      </c>
      <c r="C8" s="808" t="e">
        <f>B8/B$39*3</f>
        <v>#DIV/0!</v>
      </c>
      <c r="D8" s="808" t="e">
        <f>B8/B$39*5</f>
        <v>#DIV/0!</v>
      </c>
      <c r="E8" s="809"/>
      <c r="F8" s="810"/>
      <c r="G8" s="91"/>
      <c r="H8" s="92"/>
      <c r="I8" s="93"/>
      <c r="J8" s="94"/>
      <c r="K8" s="95"/>
      <c r="L8" s="93"/>
      <c r="M8" s="93"/>
      <c r="N8" s="94"/>
      <c r="O8" s="92"/>
      <c r="P8" s="95"/>
      <c r="Q8" s="93"/>
      <c r="R8" s="94"/>
      <c r="S8" s="92"/>
      <c r="T8" s="94"/>
      <c r="U8" s="95"/>
      <c r="V8" s="94"/>
      <c r="W8" s="92"/>
      <c r="X8" s="94"/>
      <c r="Y8" s="92"/>
      <c r="Z8" s="96"/>
      <c r="AA8" s="93"/>
      <c r="AB8" s="94"/>
      <c r="AC8" s="92"/>
      <c r="AD8" s="94"/>
      <c r="AE8" s="95"/>
      <c r="AF8" s="93"/>
      <c r="AG8" s="93"/>
      <c r="AH8" s="93"/>
      <c r="AI8" s="93"/>
      <c r="AJ8" s="96"/>
      <c r="AK8" s="97"/>
      <c r="AL8" s="94"/>
      <c r="AM8" s="92"/>
      <c r="AN8" s="92"/>
      <c r="AO8" s="96"/>
      <c r="AP8" s="94"/>
      <c r="AQ8" s="92"/>
      <c r="AR8" s="92"/>
      <c r="AS8" s="93"/>
      <c r="AT8" s="96"/>
      <c r="AU8" s="93"/>
      <c r="AV8" s="94"/>
      <c r="AW8" s="92"/>
      <c r="AX8" s="94"/>
      <c r="AY8" s="95"/>
      <c r="AZ8" s="94"/>
      <c r="BA8" s="92"/>
      <c r="BB8" s="94"/>
      <c r="BC8" s="92"/>
      <c r="BD8" s="96"/>
      <c r="BE8" s="93"/>
      <c r="BF8" s="94"/>
      <c r="BG8" s="92"/>
      <c r="BH8" s="92"/>
      <c r="BI8" s="96"/>
      <c r="BJ8" s="93"/>
      <c r="BK8" s="98"/>
      <c r="BL8" s="92"/>
      <c r="BM8" s="93"/>
      <c r="BN8" s="94"/>
      <c r="BO8" s="92"/>
      <c r="BP8" s="97"/>
      <c r="BQ8" s="93"/>
      <c r="BR8" s="94"/>
      <c r="BS8" s="92"/>
      <c r="BT8" s="95"/>
      <c r="BU8" s="97"/>
      <c r="BV8" s="94"/>
      <c r="BW8" s="92"/>
      <c r="BX8" s="94"/>
      <c r="BY8" s="95"/>
      <c r="BZ8" s="94"/>
      <c r="CA8" s="92"/>
      <c r="CB8" s="94"/>
      <c r="CC8" s="92"/>
      <c r="CD8" s="96"/>
      <c r="CE8" s="93"/>
      <c r="CF8" s="94"/>
      <c r="CG8" s="92"/>
      <c r="CH8" s="94"/>
      <c r="CI8" s="95"/>
      <c r="CJ8" s="93"/>
      <c r="CK8" s="93"/>
      <c r="CL8" s="93"/>
      <c r="CM8" s="93"/>
      <c r="CN8" s="99"/>
      <c r="CO8" s="94"/>
      <c r="CP8" s="92"/>
      <c r="CQ8" s="94"/>
      <c r="CR8" s="92"/>
      <c r="CS8" s="96"/>
      <c r="CT8" s="94"/>
      <c r="CU8" s="92"/>
      <c r="CV8" s="92"/>
      <c r="CW8" s="93"/>
      <c r="CX8" s="96"/>
      <c r="CY8" s="93"/>
      <c r="CZ8" s="94"/>
      <c r="DA8" s="92"/>
      <c r="DB8" s="94"/>
      <c r="DC8" s="95"/>
      <c r="DD8" s="94"/>
      <c r="DE8" s="92"/>
      <c r="DF8" s="94"/>
      <c r="DG8" s="92"/>
      <c r="DH8" s="96"/>
      <c r="DI8" s="93"/>
      <c r="DJ8" s="94"/>
      <c r="DK8" s="92"/>
      <c r="DL8" s="92"/>
      <c r="DM8" s="96"/>
      <c r="DN8" s="93"/>
      <c r="DO8" s="98"/>
      <c r="DP8" s="92"/>
      <c r="DQ8" s="93"/>
      <c r="DR8" s="96"/>
      <c r="DS8" s="93"/>
      <c r="DT8" s="92"/>
      <c r="DU8" s="93"/>
      <c r="DV8" s="94"/>
      <c r="DW8" s="92"/>
      <c r="DX8" s="96"/>
      <c r="DY8" s="93"/>
      <c r="DZ8" s="94"/>
      <c r="EA8" s="92"/>
      <c r="EB8" s="94"/>
      <c r="EC8" s="95"/>
      <c r="ED8" s="94"/>
      <c r="EE8" s="92"/>
      <c r="EF8" s="94"/>
      <c r="EG8" s="92"/>
      <c r="EH8" s="96"/>
      <c r="EI8" s="93"/>
      <c r="EJ8" s="94"/>
      <c r="EK8" s="92"/>
      <c r="EL8" s="94"/>
      <c r="EM8" s="95"/>
      <c r="EN8" s="93"/>
      <c r="EO8" s="93"/>
      <c r="EP8" s="93"/>
      <c r="EQ8" s="93"/>
      <c r="ER8" s="99"/>
      <c r="ES8" s="93"/>
      <c r="ET8" s="93"/>
      <c r="EU8" s="94"/>
      <c r="EV8" s="92"/>
      <c r="EW8" s="95"/>
      <c r="EX8" s="93"/>
      <c r="EY8" s="94"/>
      <c r="EZ8" s="92"/>
      <c r="FA8" s="92"/>
      <c r="FB8" s="94"/>
      <c r="FC8" s="99"/>
      <c r="FD8" s="100"/>
      <c r="FE8" s="92"/>
      <c r="FF8" s="93"/>
      <c r="FG8" s="94"/>
      <c r="FH8" s="95"/>
      <c r="FI8" s="93"/>
      <c r="FJ8" s="93"/>
      <c r="FK8" s="94"/>
      <c r="FL8" s="92"/>
      <c r="FM8" s="95"/>
      <c r="FN8" s="93"/>
      <c r="FO8" s="94"/>
      <c r="FP8" s="92"/>
      <c r="FQ8" s="94"/>
      <c r="FR8" s="95"/>
      <c r="FS8" s="94"/>
      <c r="FT8" s="92"/>
      <c r="FU8" s="94"/>
      <c r="FV8" s="92"/>
      <c r="FW8" s="96"/>
      <c r="FX8" s="93"/>
      <c r="FY8" s="94"/>
      <c r="FZ8" s="92"/>
      <c r="GA8" s="94"/>
      <c r="GB8" s="95"/>
      <c r="GC8" s="93"/>
      <c r="GD8" s="93"/>
      <c r="GE8" s="93"/>
      <c r="GF8" s="93"/>
      <c r="GG8" s="96"/>
      <c r="GH8" s="100"/>
      <c r="GI8" s="92"/>
      <c r="GJ8" s="93"/>
      <c r="GK8" s="94"/>
      <c r="GL8" s="95"/>
      <c r="GM8" s="93"/>
      <c r="GN8" s="93"/>
      <c r="GO8" s="94"/>
      <c r="GP8" s="92"/>
      <c r="GQ8" s="95"/>
      <c r="GR8" s="93"/>
      <c r="GS8" s="94"/>
      <c r="GT8" s="92"/>
      <c r="GU8" s="94"/>
      <c r="GV8" s="95"/>
      <c r="GW8" s="94"/>
      <c r="GX8" s="92"/>
      <c r="GY8" s="94"/>
      <c r="GZ8" s="92"/>
      <c r="HA8" s="96"/>
      <c r="HB8" s="93"/>
      <c r="HC8" s="94"/>
      <c r="HD8" s="92"/>
      <c r="HE8" s="94"/>
      <c r="HF8" s="95"/>
      <c r="HG8" s="93"/>
      <c r="HH8" s="93"/>
      <c r="HI8" s="93"/>
      <c r="HJ8" s="93"/>
      <c r="HK8" s="94"/>
      <c r="HL8" s="101"/>
      <c r="HM8" s="93"/>
      <c r="HN8" s="94"/>
      <c r="HO8" s="92"/>
      <c r="HP8" s="92"/>
      <c r="HQ8" s="96"/>
      <c r="HR8" s="94"/>
      <c r="HS8" s="92"/>
      <c r="HT8" s="92"/>
      <c r="HU8" s="93"/>
      <c r="HV8" s="96"/>
      <c r="HW8" s="93"/>
      <c r="HX8" s="94"/>
      <c r="HY8" s="92"/>
      <c r="HZ8" s="94"/>
      <c r="IA8" s="95"/>
      <c r="IB8" s="94"/>
      <c r="IC8" s="92"/>
      <c r="ID8" s="94"/>
      <c r="IE8" s="92"/>
      <c r="IF8" s="96"/>
      <c r="IG8" s="93"/>
      <c r="IH8" s="94"/>
      <c r="II8" s="92"/>
      <c r="IJ8" s="92"/>
      <c r="IK8" s="96"/>
      <c r="IL8" s="93"/>
      <c r="IM8" s="98"/>
      <c r="IN8" s="92"/>
      <c r="IO8" s="93"/>
      <c r="IP8" s="102"/>
      <c r="IQ8" s="97"/>
      <c r="IR8" s="93"/>
      <c r="IS8" s="94"/>
      <c r="IT8" s="92"/>
      <c r="IU8" s="95"/>
      <c r="IV8" s="97"/>
      <c r="IW8" s="94"/>
      <c r="IX8" s="92"/>
      <c r="IY8" s="94"/>
      <c r="IZ8" s="95"/>
      <c r="JA8" s="94"/>
      <c r="JB8" s="92"/>
      <c r="JC8" s="94"/>
      <c r="JD8" s="92"/>
      <c r="JE8" s="96"/>
      <c r="JF8" s="93"/>
      <c r="JG8" s="94"/>
      <c r="JH8" s="92"/>
      <c r="JI8" s="94"/>
      <c r="JJ8" s="95"/>
      <c r="JK8" s="93"/>
      <c r="JL8" s="93"/>
      <c r="JM8" s="93"/>
      <c r="JN8" s="93"/>
      <c r="JO8" s="99"/>
      <c r="JP8" s="94"/>
      <c r="JQ8" s="92"/>
      <c r="JR8" s="94"/>
      <c r="JS8" s="92"/>
      <c r="JT8" s="94"/>
      <c r="JU8" s="103"/>
      <c r="JV8" s="94"/>
      <c r="JW8" s="92"/>
      <c r="JX8" s="92"/>
      <c r="JY8" s="93"/>
      <c r="JZ8" s="96"/>
      <c r="KA8" s="93"/>
      <c r="KB8" s="94"/>
      <c r="KC8" s="92"/>
      <c r="KD8" s="94"/>
      <c r="KE8" s="95"/>
      <c r="KF8" s="94"/>
      <c r="KG8" s="92"/>
      <c r="KH8" s="94"/>
      <c r="KI8" s="92"/>
      <c r="KJ8" s="96"/>
      <c r="KK8" s="93"/>
      <c r="KL8" s="94"/>
      <c r="KM8" s="92"/>
      <c r="KN8" s="92"/>
      <c r="KO8" s="96"/>
      <c r="KP8" s="93"/>
      <c r="KQ8" s="98"/>
      <c r="KR8" s="92"/>
      <c r="KS8" s="93"/>
      <c r="KT8" s="96"/>
      <c r="KU8" s="93"/>
      <c r="KV8" s="92"/>
      <c r="KW8" s="93"/>
      <c r="KX8" s="94"/>
      <c r="KY8" s="92"/>
      <c r="KZ8" s="96"/>
    </row>
    <row r="9" spans="1:313" s="87" customFormat="1">
      <c r="A9" s="806"/>
      <c r="B9" s="807">
        <f t="shared" ref="B9:B22" si="0">A9*F9</f>
        <v>0</v>
      </c>
      <c r="C9" s="808" t="e">
        <f>B9/B$39*3</f>
        <v>#DIV/0!</v>
      </c>
      <c r="D9" s="808" t="e">
        <f>B9/B$39*5</f>
        <v>#DIV/0!</v>
      </c>
      <c r="E9" s="809"/>
      <c r="F9" s="811"/>
      <c r="G9" s="104"/>
      <c r="H9" s="105"/>
      <c r="I9" s="105"/>
      <c r="J9" s="106"/>
      <c r="K9" s="107"/>
      <c r="L9" s="105"/>
      <c r="M9" s="105"/>
      <c r="N9" s="106"/>
      <c r="O9" s="108"/>
      <c r="P9" s="107"/>
      <c r="Q9" s="105"/>
      <c r="R9" s="106"/>
      <c r="S9" s="108"/>
      <c r="T9" s="106"/>
      <c r="U9" s="107"/>
      <c r="V9" s="106"/>
      <c r="W9" s="108"/>
      <c r="X9" s="106"/>
      <c r="Y9" s="108"/>
      <c r="Z9" s="109"/>
      <c r="AA9" s="105"/>
      <c r="AB9" s="106"/>
      <c r="AC9" s="108"/>
      <c r="AD9" s="106"/>
      <c r="AE9" s="107"/>
      <c r="AF9" s="105"/>
      <c r="AG9" s="105"/>
      <c r="AH9" s="105"/>
      <c r="AI9" s="105"/>
      <c r="AJ9" s="109"/>
      <c r="AK9" s="104"/>
      <c r="AL9" s="106"/>
      <c r="AM9" s="108"/>
      <c r="AN9" s="108"/>
      <c r="AO9" s="109"/>
      <c r="AP9" s="106"/>
      <c r="AQ9" s="108"/>
      <c r="AR9" s="108"/>
      <c r="AS9" s="105"/>
      <c r="AT9" s="109"/>
      <c r="AU9" s="105"/>
      <c r="AV9" s="106"/>
      <c r="AW9" s="108"/>
      <c r="AX9" s="106"/>
      <c r="AY9" s="107"/>
      <c r="AZ9" s="106"/>
      <c r="BA9" s="108"/>
      <c r="BB9" s="106"/>
      <c r="BC9" s="108"/>
      <c r="BD9" s="109"/>
      <c r="BE9" s="105"/>
      <c r="BF9" s="106"/>
      <c r="BG9" s="108"/>
      <c r="BH9" s="108"/>
      <c r="BI9" s="109"/>
      <c r="BJ9" s="105"/>
      <c r="BK9" s="108"/>
      <c r="BL9" s="105"/>
      <c r="BM9" s="105"/>
      <c r="BN9" s="106"/>
      <c r="BO9" s="108"/>
      <c r="BP9" s="104"/>
      <c r="BQ9" s="105"/>
      <c r="BR9" s="106"/>
      <c r="BS9" s="108"/>
      <c r="BT9" s="107"/>
      <c r="BU9" s="104"/>
      <c r="BV9" s="106"/>
      <c r="BW9" s="108"/>
      <c r="BX9" s="106"/>
      <c r="BY9" s="107"/>
      <c r="BZ9" s="106"/>
      <c r="CA9" s="108"/>
      <c r="CB9" s="106"/>
      <c r="CC9" s="108"/>
      <c r="CD9" s="109"/>
      <c r="CE9" s="105"/>
      <c r="CF9" s="106"/>
      <c r="CG9" s="108"/>
      <c r="CH9" s="106"/>
      <c r="CI9" s="107"/>
      <c r="CJ9" s="105"/>
      <c r="CK9" s="105"/>
      <c r="CL9" s="105"/>
      <c r="CM9" s="105"/>
      <c r="CN9" s="107"/>
      <c r="CO9" s="106"/>
      <c r="CP9" s="108"/>
      <c r="CQ9" s="106"/>
      <c r="CR9" s="108"/>
      <c r="CS9" s="109"/>
      <c r="CT9" s="106"/>
      <c r="CU9" s="108"/>
      <c r="CV9" s="108"/>
      <c r="CW9" s="105"/>
      <c r="CX9" s="109"/>
      <c r="CY9" s="105"/>
      <c r="CZ9" s="106"/>
      <c r="DA9" s="108"/>
      <c r="DB9" s="106"/>
      <c r="DC9" s="107"/>
      <c r="DD9" s="106"/>
      <c r="DE9" s="108"/>
      <c r="DF9" s="106"/>
      <c r="DG9" s="108"/>
      <c r="DH9" s="109"/>
      <c r="DI9" s="105"/>
      <c r="DJ9" s="106"/>
      <c r="DK9" s="108"/>
      <c r="DL9" s="108"/>
      <c r="DM9" s="109"/>
      <c r="DN9" s="105"/>
      <c r="DO9" s="108"/>
      <c r="DP9" s="105"/>
      <c r="DQ9" s="105"/>
      <c r="DR9" s="109"/>
      <c r="DS9" s="105"/>
      <c r="DT9" s="108"/>
      <c r="DU9" s="105"/>
      <c r="DV9" s="106"/>
      <c r="DW9" s="108"/>
      <c r="DX9" s="109"/>
      <c r="DY9" s="105"/>
      <c r="DZ9" s="106"/>
      <c r="EA9" s="108"/>
      <c r="EB9" s="106"/>
      <c r="EC9" s="107"/>
      <c r="ED9" s="106"/>
      <c r="EE9" s="108"/>
      <c r="EF9" s="106"/>
      <c r="EG9" s="108"/>
      <c r="EH9" s="109"/>
      <c r="EI9" s="105"/>
      <c r="EJ9" s="106"/>
      <c r="EK9" s="108"/>
      <c r="EL9" s="106"/>
      <c r="EM9" s="107"/>
      <c r="EN9" s="105"/>
      <c r="EO9" s="105"/>
      <c r="EP9" s="105"/>
      <c r="EQ9" s="105"/>
      <c r="ER9" s="107"/>
      <c r="ES9" s="105"/>
      <c r="ET9" s="105"/>
      <c r="EU9" s="106"/>
      <c r="EV9" s="108"/>
      <c r="EW9" s="107"/>
      <c r="EX9" s="105"/>
      <c r="EY9" s="106"/>
      <c r="EZ9" s="108"/>
      <c r="FA9" s="108"/>
      <c r="FB9" s="106"/>
      <c r="FC9" s="107"/>
      <c r="FD9" s="104"/>
      <c r="FE9" s="105"/>
      <c r="FF9" s="105"/>
      <c r="FG9" s="106"/>
      <c r="FH9" s="107"/>
      <c r="FI9" s="105"/>
      <c r="FJ9" s="105"/>
      <c r="FK9" s="106"/>
      <c r="FL9" s="108"/>
      <c r="FM9" s="107"/>
      <c r="FN9" s="105"/>
      <c r="FO9" s="106"/>
      <c r="FP9" s="108"/>
      <c r="FQ9" s="106"/>
      <c r="FR9" s="107"/>
      <c r="FS9" s="106"/>
      <c r="FT9" s="108"/>
      <c r="FU9" s="106"/>
      <c r="FV9" s="108"/>
      <c r="FW9" s="109"/>
      <c r="FX9" s="105"/>
      <c r="FY9" s="106"/>
      <c r="FZ9" s="108"/>
      <c r="GA9" s="106"/>
      <c r="GB9" s="107"/>
      <c r="GC9" s="105"/>
      <c r="GD9" s="105"/>
      <c r="GE9" s="105"/>
      <c r="GF9" s="105"/>
      <c r="GG9" s="109"/>
      <c r="GH9" s="104"/>
      <c r="GI9" s="105"/>
      <c r="GJ9" s="105"/>
      <c r="GK9" s="106"/>
      <c r="GL9" s="107"/>
      <c r="GM9" s="105"/>
      <c r="GN9" s="105"/>
      <c r="GO9" s="106"/>
      <c r="GP9" s="108"/>
      <c r="GQ9" s="107"/>
      <c r="GR9" s="105"/>
      <c r="GS9" s="106"/>
      <c r="GT9" s="108"/>
      <c r="GU9" s="106"/>
      <c r="GV9" s="107"/>
      <c r="GW9" s="106"/>
      <c r="GX9" s="108"/>
      <c r="GY9" s="106"/>
      <c r="GZ9" s="108"/>
      <c r="HA9" s="109"/>
      <c r="HB9" s="105"/>
      <c r="HC9" s="106"/>
      <c r="HD9" s="108"/>
      <c r="HE9" s="106"/>
      <c r="HF9" s="107"/>
      <c r="HG9" s="105"/>
      <c r="HH9" s="105"/>
      <c r="HI9" s="105"/>
      <c r="HJ9" s="105"/>
      <c r="HK9" s="106"/>
      <c r="HL9" s="110"/>
      <c r="HM9" s="105"/>
      <c r="HN9" s="106"/>
      <c r="HO9" s="108"/>
      <c r="HP9" s="108"/>
      <c r="HQ9" s="109"/>
      <c r="HR9" s="106"/>
      <c r="HS9" s="108"/>
      <c r="HT9" s="108"/>
      <c r="HU9" s="105"/>
      <c r="HV9" s="109"/>
      <c r="HW9" s="105"/>
      <c r="HX9" s="106"/>
      <c r="HY9" s="108"/>
      <c r="HZ9" s="106"/>
      <c r="IA9" s="107"/>
      <c r="IB9" s="106"/>
      <c r="IC9" s="108"/>
      <c r="ID9" s="106"/>
      <c r="IE9" s="108"/>
      <c r="IF9" s="109"/>
      <c r="IG9" s="105"/>
      <c r="IH9" s="106"/>
      <c r="II9" s="108"/>
      <c r="IJ9" s="108"/>
      <c r="IK9" s="109"/>
      <c r="IL9" s="105"/>
      <c r="IM9" s="108"/>
      <c r="IN9" s="105"/>
      <c r="IO9" s="105"/>
      <c r="IP9" s="111"/>
      <c r="IQ9" s="104"/>
      <c r="IR9" s="105"/>
      <c r="IS9" s="106"/>
      <c r="IT9" s="108"/>
      <c r="IU9" s="107"/>
      <c r="IV9" s="104"/>
      <c r="IW9" s="106"/>
      <c r="IX9" s="108"/>
      <c r="IY9" s="106"/>
      <c r="IZ9" s="107"/>
      <c r="JA9" s="106"/>
      <c r="JB9" s="108"/>
      <c r="JC9" s="106"/>
      <c r="JD9" s="108"/>
      <c r="JE9" s="109"/>
      <c r="JF9" s="105"/>
      <c r="JG9" s="106"/>
      <c r="JH9" s="108"/>
      <c r="JI9" s="106"/>
      <c r="JJ9" s="107"/>
      <c r="JK9" s="105"/>
      <c r="JL9" s="105"/>
      <c r="JM9" s="105"/>
      <c r="JN9" s="105"/>
      <c r="JO9" s="107"/>
      <c r="JP9" s="106"/>
      <c r="JQ9" s="108"/>
      <c r="JR9" s="106"/>
      <c r="JS9" s="108"/>
      <c r="JT9" s="106"/>
      <c r="JU9" s="110"/>
      <c r="JV9" s="106"/>
      <c r="JW9" s="108"/>
      <c r="JX9" s="108"/>
      <c r="JY9" s="105"/>
      <c r="JZ9" s="109"/>
      <c r="KA9" s="105"/>
      <c r="KB9" s="106"/>
      <c r="KC9" s="108"/>
      <c r="KD9" s="106"/>
      <c r="KE9" s="107"/>
      <c r="KF9" s="106"/>
      <c r="KG9" s="108"/>
      <c r="KH9" s="106"/>
      <c r="KI9" s="108"/>
      <c r="KJ9" s="109"/>
      <c r="KK9" s="105"/>
      <c r="KL9" s="106"/>
      <c r="KM9" s="108"/>
      <c r="KN9" s="108"/>
      <c r="KO9" s="109"/>
      <c r="KP9" s="105"/>
      <c r="KQ9" s="108"/>
      <c r="KR9" s="105"/>
      <c r="KS9" s="105"/>
      <c r="KT9" s="109"/>
      <c r="KU9" s="105"/>
      <c r="KV9" s="108"/>
      <c r="KW9" s="105"/>
      <c r="KX9" s="106"/>
      <c r="KY9" s="108"/>
      <c r="KZ9" s="109"/>
    </row>
    <row r="10" spans="1:313" s="87" customFormat="1">
      <c r="A10" s="806"/>
      <c r="B10" s="807">
        <f t="shared" si="0"/>
        <v>0</v>
      </c>
      <c r="C10" s="808" t="e">
        <f>B10/B$39*3</f>
        <v>#DIV/0!</v>
      </c>
      <c r="D10" s="808" t="e">
        <f>B10/B$39*5</f>
        <v>#DIV/0!</v>
      </c>
      <c r="E10" s="809"/>
      <c r="F10" s="811"/>
      <c r="G10" s="180"/>
      <c r="H10" s="181"/>
      <c r="I10" s="181"/>
      <c r="J10" s="182"/>
      <c r="K10" s="183"/>
      <c r="L10" s="105"/>
      <c r="M10" s="105"/>
      <c r="N10" s="106"/>
      <c r="O10" s="108"/>
      <c r="P10" s="107"/>
      <c r="Q10" s="105"/>
      <c r="R10" s="106"/>
      <c r="S10" s="108"/>
      <c r="T10" s="106"/>
      <c r="U10" s="107"/>
      <c r="V10" s="106"/>
      <c r="W10" s="108"/>
      <c r="X10" s="106"/>
      <c r="Y10" s="108"/>
      <c r="Z10" s="109"/>
      <c r="AA10" s="105"/>
      <c r="AB10" s="106"/>
      <c r="AC10" s="108"/>
      <c r="AD10" s="106"/>
      <c r="AE10" s="107"/>
      <c r="AF10" s="105"/>
      <c r="AG10" s="105"/>
      <c r="AH10" s="105"/>
      <c r="AI10" s="105"/>
      <c r="AJ10" s="109"/>
      <c r="AK10" s="104"/>
      <c r="AL10" s="106"/>
      <c r="AM10" s="108"/>
      <c r="AN10" s="108"/>
      <c r="AO10" s="109"/>
      <c r="AP10" s="106"/>
      <c r="AQ10" s="108"/>
      <c r="AR10" s="108"/>
      <c r="AS10" s="105"/>
      <c r="AT10" s="109"/>
      <c r="AU10" s="105"/>
      <c r="AV10" s="106"/>
      <c r="AW10" s="108"/>
      <c r="AX10" s="106"/>
      <c r="AY10" s="107"/>
      <c r="AZ10" s="106"/>
      <c r="BA10" s="108"/>
      <c r="BB10" s="106"/>
      <c r="BC10" s="108"/>
      <c r="BD10" s="109"/>
      <c r="BE10" s="105"/>
      <c r="BF10" s="106"/>
      <c r="BG10" s="108"/>
      <c r="BH10" s="108"/>
      <c r="BI10" s="109"/>
      <c r="BJ10" s="105"/>
      <c r="BK10" s="108"/>
      <c r="BL10" s="105"/>
      <c r="BM10" s="105"/>
      <c r="BN10" s="106"/>
      <c r="BO10" s="108"/>
      <c r="BP10" s="104"/>
      <c r="BQ10" s="105"/>
      <c r="BR10" s="106"/>
      <c r="BS10" s="108"/>
      <c r="BT10" s="107"/>
      <c r="BU10" s="104"/>
      <c r="BV10" s="106"/>
      <c r="BW10" s="108"/>
      <c r="BX10" s="106"/>
      <c r="BY10" s="107"/>
      <c r="BZ10" s="106"/>
      <c r="CA10" s="108"/>
      <c r="CB10" s="106"/>
      <c r="CC10" s="108"/>
      <c r="CD10" s="109"/>
      <c r="CE10" s="105"/>
      <c r="CF10" s="106"/>
      <c r="CG10" s="108"/>
      <c r="CH10" s="106"/>
      <c r="CI10" s="107"/>
      <c r="CJ10" s="105"/>
      <c r="CK10" s="105"/>
      <c r="CL10" s="105"/>
      <c r="CM10" s="105"/>
      <c r="CN10" s="107"/>
      <c r="CO10" s="106"/>
      <c r="CP10" s="108"/>
      <c r="CQ10" s="106"/>
      <c r="CR10" s="108"/>
      <c r="CS10" s="109"/>
      <c r="CT10" s="106"/>
      <c r="CU10" s="108"/>
      <c r="CV10" s="108"/>
      <c r="CW10" s="105"/>
      <c r="CX10" s="109"/>
      <c r="CY10" s="105"/>
      <c r="CZ10" s="106"/>
      <c r="DA10" s="108"/>
      <c r="DB10" s="106"/>
      <c r="DC10" s="107"/>
      <c r="DD10" s="106"/>
      <c r="DE10" s="108"/>
      <c r="DF10" s="106"/>
      <c r="DG10" s="108"/>
      <c r="DH10" s="109"/>
      <c r="DI10" s="105"/>
      <c r="DJ10" s="106"/>
      <c r="DK10" s="108"/>
      <c r="DL10" s="108"/>
      <c r="DM10" s="109"/>
      <c r="DN10" s="105"/>
      <c r="DO10" s="108"/>
      <c r="DP10" s="105"/>
      <c r="DQ10" s="105"/>
      <c r="DR10" s="109"/>
      <c r="DS10" s="105"/>
      <c r="DT10" s="108"/>
      <c r="DU10" s="105"/>
      <c r="DV10" s="106"/>
      <c r="DW10" s="108"/>
      <c r="DX10" s="109"/>
      <c r="DY10" s="105"/>
      <c r="DZ10" s="106"/>
      <c r="EA10" s="108"/>
      <c r="EB10" s="106"/>
      <c r="EC10" s="107"/>
      <c r="ED10" s="106"/>
      <c r="EE10" s="108"/>
      <c r="EF10" s="106"/>
      <c r="EG10" s="108"/>
      <c r="EH10" s="109"/>
      <c r="EI10" s="105"/>
      <c r="EJ10" s="106"/>
      <c r="EK10" s="108"/>
      <c r="EL10" s="106"/>
      <c r="EM10" s="107"/>
      <c r="EN10" s="105"/>
      <c r="EO10" s="105"/>
      <c r="EP10" s="105"/>
      <c r="EQ10" s="105"/>
      <c r="ER10" s="107"/>
      <c r="ES10" s="105"/>
      <c r="ET10" s="105"/>
      <c r="EU10" s="106"/>
      <c r="EV10" s="108"/>
      <c r="EW10" s="107"/>
      <c r="EX10" s="105"/>
      <c r="EY10" s="106"/>
      <c r="EZ10" s="108"/>
      <c r="FA10" s="108"/>
      <c r="FB10" s="106"/>
      <c r="FC10" s="107"/>
      <c r="FD10" s="104"/>
      <c r="FE10" s="105"/>
      <c r="FF10" s="105"/>
      <c r="FG10" s="106"/>
      <c r="FH10" s="107"/>
      <c r="FI10" s="105"/>
      <c r="FJ10" s="105"/>
      <c r="FK10" s="106"/>
      <c r="FL10" s="108"/>
      <c r="FM10" s="107"/>
      <c r="FN10" s="105"/>
      <c r="FO10" s="106"/>
      <c r="FP10" s="108"/>
      <c r="FQ10" s="106"/>
      <c r="FR10" s="107"/>
      <c r="FS10" s="106"/>
      <c r="FT10" s="108"/>
      <c r="FU10" s="106"/>
      <c r="FV10" s="108"/>
      <c r="FW10" s="109"/>
      <c r="FX10" s="105"/>
      <c r="FY10" s="106"/>
      <c r="FZ10" s="108"/>
      <c r="GA10" s="106"/>
      <c r="GB10" s="107"/>
      <c r="GC10" s="105"/>
      <c r="GD10" s="105"/>
      <c r="GE10" s="105"/>
      <c r="GF10" s="105"/>
      <c r="GG10" s="109"/>
      <c r="GH10" s="104"/>
      <c r="GI10" s="105"/>
      <c r="GJ10" s="105"/>
      <c r="GK10" s="106"/>
      <c r="GL10" s="107"/>
      <c r="GM10" s="105"/>
      <c r="GN10" s="105"/>
      <c r="GO10" s="106"/>
      <c r="GP10" s="108"/>
      <c r="GQ10" s="107"/>
      <c r="GR10" s="105"/>
      <c r="GS10" s="106"/>
      <c r="GT10" s="108"/>
      <c r="GU10" s="106"/>
      <c r="GV10" s="107"/>
      <c r="GW10" s="106"/>
      <c r="GX10" s="108"/>
      <c r="GY10" s="106"/>
      <c r="GZ10" s="108"/>
      <c r="HA10" s="109"/>
      <c r="HB10" s="105"/>
      <c r="HC10" s="106"/>
      <c r="HD10" s="108"/>
      <c r="HE10" s="106"/>
      <c r="HF10" s="107"/>
      <c r="HG10" s="105"/>
      <c r="HH10" s="105"/>
      <c r="HI10" s="105"/>
      <c r="HJ10" s="105"/>
      <c r="HK10" s="106"/>
      <c r="HL10" s="110"/>
      <c r="HM10" s="105"/>
      <c r="HN10" s="106"/>
      <c r="HO10" s="108"/>
      <c r="HP10" s="108"/>
      <c r="HQ10" s="109"/>
      <c r="HR10" s="106"/>
      <c r="HS10" s="108"/>
      <c r="HT10" s="108"/>
      <c r="HU10" s="105"/>
      <c r="HV10" s="109"/>
      <c r="HW10" s="105"/>
      <c r="HX10" s="106"/>
      <c r="HY10" s="108"/>
      <c r="HZ10" s="106"/>
      <c r="IA10" s="107"/>
      <c r="IB10" s="106"/>
      <c r="IC10" s="108"/>
      <c r="ID10" s="106"/>
      <c r="IE10" s="108"/>
      <c r="IF10" s="109"/>
      <c r="IG10" s="105"/>
      <c r="IH10" s="106"/>
      <c r="II10" s="108"/>
      <c r="IJ10" s="108"/>
      <c r="IK10" s="109"/>
      <c r="IL10" s="105"/>
      <c r="IM10" s="108"/>
      <c r="IN10" s="105"/>
      <c r="IO10" s="105"/>
      <c r="IP10" s="111"/>
      <c r="IQ10" s="104"/>
      <c r="IR10" s="105"/>
      <c r="IS10" s="106"/>
      <c r="IT10" s="108"/>
      <c r="IU10" s="107"/>
      <c r="IV10" s="104"/>
      <c r="IW10" s="106"/>
      <c r="IX10" s="108"/>
      <c r="IY10" s="106"/>
      <c r="IZ10" s="107"/>
      <c r="JA10" s="106"/>
      <c r="JB10" s="108"/>
      <c r="JC10" s="106"/>
      <c r="JD10" s="108"/>
      <c r="JE10" s="109"/>
      <c r="JF10" s="105"/>
      <c r="JG10" s="106"/>
      <c r="JH10" s="108"/>
      <c r="JI10" s="106"/>
      <c r="JJ10" s="107"/>
      <c r="JK10" s="105"/>
      <c r="JL10" s="105"/>
      <c r="JM10" s="105"/>
      <c r="JN10" s="105"/>
      <c r="JO10" s="107"/>
      <c r="JP10" s="106"/>
      <c r="JQ10" s="108"/>
      <c r="JR10" s="106"/>
      <c r="JS10" s="108"/>
      <c r="JT10" s="106"/>
      <c r="JU10" s="110"/>
      <c r="JV10" s="106"/>
      <c r="JW10" s="108"/>
      <c r="JX10" s="108"/>
      <c r="JY10" s="105"/>
      <c r="JZ10" s="109"/>
      <c r="KA10" s="105"/>
      <c r="KB10" s="106"/>
      <c r="KC10" s="108"/>
      <c r="KD10" s="106"/>
      <c r="KE10" s="107"/>
      <c r="KF10" s="106"/>
      <c r="KG10" s="108"/>
      <c r="KH10" s="106"/>
      <c r="KI10" s="108"/>
      <c r="KJ10" s="109"/>
      <c r="KK10" s="105"/>
      <c r="KL10" s="106"/>
      <c r="KM10" s="108"/>
      <c r="KN10" s="108"/>
      <c r="KO10" s="109"/>
      <c r="KP10" s="105"/>
      <c r="KQ10" s="108"/>
      <c r="KR10" s="105"/>
      <c r="KS10" s="105"/>
      <c r="KT10" s="109"/>
      <c r="KU10" s="105"/>
      <c r="KV10" s="108"/>
      <c r="KW10" s="105"/>
      <c r="KX10" s="106"/>
      <c r="KY10" s="108"/>
      <c r="KZ10" s="109"/>
    </row>
    <row r="11" spans="1:313" s="87" customFormat="1">
      <c r="A11" s="806"/>
      <c r="B11" s="807">
        <f t="shared" si="0"/>
        <v>0</v>
      </c>
      <c r="C11" s="808" t="e">
        <f>B11/B$39*3</f>
        <v>#DIV/0!</v>
      </c>
      <c r="D11" s="808" t="e">
        <f>B11/B$39*5</f>
        <v>#DIV/0!</v>
      </c>
      <c r="E11" s="812"/>
      <c r="F11" s="811"/>
      <c r="G11" s="104"/>
      <c r="H11" s="105"/>
      <c r="I11" s="105"/>
      <c r="J11" s="106"/>
      <c r="K11" s="107"/>
      <c r="L11" s="105"/>
      <c r="M11" s="105"/>
      <c r="N11" s="106"/>
      <c r="O11" s="108"/>
      <c r="P11" s="107"/>
      <c r="Q11" s="105"/>
      <c r="R11" s="106"/>
      <c r="S11" s="108"/>
      <c r="T11" s="106"/>
      <c r="U11" s="107"/>
      <c r="V11" s="106"/>
      <c r="W11" s="108"/>
      <c r="X11" s="106"/>
      <c r="Y11" s="108"/>
      <c r="Z11" s="109"/>
      <c r="AA11" s="105"/>
      <c r="AB11" s="106"/>
      <c r="AC11" s="108"/>
      <c r="AD11" s="106"/>
      <c r="AE11" s="107"/>
      <c r="AF11" s="105"/>
      <c r="AG11" s="105"/>
      <c r="AH11" s="105"/>
      <c r="AI11" s="105"/>
      <c r="AJ11" s="109"/>
      <c r="AK11" s="104"/>
      <c r="AL11" s="106"/>
      <c r="AM11" s="108"/>
      <c r="AN11" s="108"/>
      <c r="AO11" s="109"/>
      <c r="AP11" s="106"/>
      <c r="AQ11" s="108"/>
      <c r="AR11" s="108"/>
      <c r="AS11" s="105"/>
      <c r="AT11" s="109"/>
      <c r="AU11" s="105"/>
      <c r="AV11" s="106"/>
      <c r="AW11" s="108"/>
      <c r="AX11" s="106"/>
      <c r="AY11" s="107"/>
      <c r="AZ11" s="106"/>
      <c r="BA11" s="108"/>
      <c r="BB11" s="106"/>
      <c r="BC11" s="108"/>
      <c r="BD11" s="109"/>
      <c r="BE11" s="105"/>
      <c r="BF11" s="106"/>
      <c r="BG11" s="108"/>
      <c r="BH11" s="108"/>
      <c r="BI11" s="109"/>
      <c r="BJ11" s="105"/>
      <c r="BK11" s="108"/>
      <c r="BL11" s="105"/>
      <c r="BM11" s="105"/>
      <c r="BN11" s="106"/>
      <c r="BO11" s="108"/>
      <c r="BP11" s="104"/>
      <c r="BQ11" s="105"/>
      <c r="BR11" s="106"/>
      <c r="BS11" s="108"/>
      <c r="BT11" s="107"/>
      <c r="BU11" s="104"/>
      <c r="BV11" s="106"/>
      <c r="BW11" s="108"/>
      <c r="BX11" s="106"/>
      <c r="BY11" s="107"/>
      <c r="BZ11" s="106"/>
      <c r="CA11" s="108"/>
      <c r="CB11" s="106"/>
      <c r="CC11" s="108"/>
      <c r="CD11" s="109"/>
      <c r="CE11" s="105"/>
      <c r="CF11" s="106"/>
      <c r="CG11" s="108"/>
      <c r="CH11" s="106"/>
      <c r="CI11" s="107"/>
      <c r="CJ11" s="105"/>
      <c r="CK11" s="105"/>
      <c r="CL11" s="105"/>
      <c r="CM11" s="105"/>
      <c r="CN11" s="107"/>
      <c r="CO11" s="106"/>
      <c r="CP11" s="108"/>
      <c r="CQ11" s="106"/>
      <c r="CR11" s="108"/>
      <c r="CS11" s="109"/>
      <c r="CT11" s="106"/>
      <c r="CU11" s="108"/>
      <c r="CV11" s="108"/>
      <c r="CW11" s="105"/>
      <c r="CX11" s="109"/>
      <c r="CY11" s="105"/>
      <c r="CZ11" s="106"/>
      <c r="DA11" s="108"/>
      <c r="DB11" s="106"/>
      <c r="DC11" s="107"/>
      <c r="DD11" s="106"/>
      <c r="DE11" s="108"/>
      <c r="DF11" s="106"/>
      <c r="DG11" s="108"/>
      <c r="DH11" s="109"/>
      <c r="DI11" s="105"/>
      <c r="DJ11" s="106"/>
      <c r="DK11" s="108"/>
      <c r="DL11" s="108"/>
      <c r="DM11" s="109"/>
      <c r="DN11" s="105"/>
      <c r="DO11" s="108"/>
      <c r="DP11" s="105"/>
      <c r="DQ11" s="105"/>
      <c r="DR11" s="109"/>
      <c r="DS11" s="105"/>
      <c r="DT11" s="108"/>
      <c r="DU11" s="105"/>
      <c r="DV11" s="106"/>
      <c r="DW11" s="108"/>
      <c r="DX11" s="109"/>
      <c r="DY11" s="105"/>
      <c r="DZ11" s="106"/>
      <c r="EA11" s="108"/>
      <c r="EB11" s="106"/>
      <c r="EC11" s="107"/>
      <c r="ED11" s="106"/>
      <c r="EE11" s="108"/>
      <c r="EF11" s="106"/>
      <c r="EG11" s="108"/>
      <c r="EH11" s="109"/>
      <c r="EI11" s="105"/>
      <c r="EJ11" s="106"/>
      <c r="EK11" s="108"/>
      <c r="EL11" s="106"/>
      <c r="EM11" s="107"/>
      <c r="EN11" s="105"/>
      <c r="EO11" s="105"/>
      <c r="EP11" s="105"/>
      <c r="EQ11" s="105"/>
      <c r="ER11" s="107"/>
      <c r="ES11" s="105"/>
      <c r="ET11" s="105"/>
      <c r="EU11" s="106"/>
      <c r="EV11" s="108"/>
      <c r="EW11" s="107"/>
      <c r="EX11" s="105"/>
      <c r="EY11" s="106"/>
      <c r="EZ11" s="108"/>
      <c r="FA11" s="108"/>
      <c r="FB11" s="106"/>
      <c r="FC11" s="107"/>
      <c r="FD11" s="104"/>
      <c r="FE11" s="105"/>
      <c r="FF11" s="105"/>
      <c r="FG11" s="106"/>
      <c r="FH11" s="107"/>
      <c r="FI11" s="105"/>
      <c r="FJ11" s="105"/>
      <c r="FK11" s="106"/>
      <c r="FL11" s="108"/>
      <c r="FM11" s="107"/>
      <c r="FN11" s="105"/>
      <c r="FO11" s="106"/>
      <c r="FP11" s="108"/>
      <c r="FQ11" s="106"/>
      <c r="FR11" s="107"/>
      <c r="FS11" s="106"/>
      <c r="FT11" s="108"/>
      <c r="FU11" s="106"/>
      <c r="FV11" s="108"/>
      <c r="FW11" s="109"/>
      <c r="FX11" s="105"/>
      <c r="FY11" s="106"/>
      <c r="FZ11" s="108"/>
      <c r="GA11" s="106"/>
      <c r="GB11" s="107"/>
      <c r="GC11" s="105"/>
      <c r="GD11" s="105"/>
      <c r="GE11" s="105"/>
      <c r="GF11" s="105"/>
      <c r="GG11" s="109"/>
      <c r="GH11" s="104"/>
      <c r="GI11" s="105"/>
      <c r="GJ11" s="105"/>
      <c r="GK11" s="106"/>
      <c r="GL11" s="107"/>
      <c r="GM11" s="105"/>
      <c r="GN11" s="105"/>
      <c r="GO11" s="106"/>
      <c r="GP11" s="108"/>
      <c r="GQ11" s="107"/>
      <c r="GR11" s="105"/>
      <c r="GS11" s="106"/>
      <c r="GT11" s="108"/>
      <c r="GU11" s="106"/>
      <c r="GV11" s="107"/>
      <c r="GW11" s="106"/>
      <c r="GX11" s="108"/>
      <c r="GY11" s="106"/>
      <c r="GZ11" s="108"/>
      <c r="HA11" s="109"/>
      <c r="HB11" s="105"/>
      <c r="HC11" s="106"/>
      <c r="HD11" s="108"/>
      <c r="HE11" s="106"/>
      <c r="HF11" s="107"/>
      <c r="HG11" s="105"/>
      <c r="HH11" s="105"/>
      <c r="HI11" s="105"/>
      <c r="HJ11" s="105"/>
      <c r="HK11" s="106"/>
      <c r="HL11" s="110"/>
      <c r="HM11" s="105"/>
      <c r="HN11" s="106"/>
      <c r="HO11" s="108"/>
      <c r="HP11" s="108"/>
      <c r="HQ11" s="109"/>
      <c r="HR11" s="106"/>
      <c r="HS11" s="108"/>
      <c r="HT11" s="108"/>
      <c r="HU11" s="105"/>
      <c r="HV11" s="109"/>
      <c r="HW11" s="105"/>
      <c r="HX11" s="106"/>
      <c r="HY11" s="108"/>
      <c r="HZ11" s="106"/>
      <c r="IA11" s="107"/>
      <c r="IB11" s="106"/>
      <c r="IC11" s="108"/>
      <c r="ID11" s="106"/>
      <c r="IE11" s="108"/>
      <c r="IF11" s="109"/>
      <c r="IG11" s="105"/>
      <c r="IH11" s="106"/>
      <c r="II11" s="108"/>
      <c r="IJ11" s="108"/>
      <c r="IK11" s="109"/>
      <c r="IL11" s="105"/>
      <c r="IM11" s="108"/>
      <c r="IN11" s="105"/>
      <c r="IO11" s="105"/>
      <c r="IP11" s="111"/>
      <c r="IQ11" s="104"/>
      <c r="IR11" s="105"/>
      <c r="IS11" s="106"/>
      <c r="IT11" s="108"/>
      <c r="IU11" s="107"/>
      <c r="IV11" s="104"/>
      <c r="IW11" s="106"/>
      <c r="IX11" s="108"/>
      <c r="IY11" s="106"/>
      <c r="IZ11" s="107"/>
      <c r="JA11" s="106"/>
      <c r="JB11" s="108"/>
      <c r="JC11" s="106"/>
      <c r="JD11" s="108"/>
      <c r="JE11" s="109"/>
      <c r="JF11" s="105"/>
      <c r="JG11" s="106"/>
      <c r="JH11" s="108"/>
      <c r="JI11" s="106"/>
      <c r="JJ11" s="107"/>
      <c r="JK11" s="105"/>
      <c r="JL11" s="105"/>
      <c r="JM11" s="105"/>
      <c r="JN11" s="105"/>
      <c r="JO11" s="107"/>
      <c r="JP11" s="106"/>
      <c r="JQ11" s="108"/>
      <c r="JR11" s="106"/>
      <c r="JS11" s="108"/>
      <c r="JT11" s="106"/>
      <c r="JU11" s="110"/>
      <c r="JV11" s="106"/>
      <c r="JW11" s="108"/>
      <c r="JX11" s="108"/>
      <c r="JY11" s="105"/>
      <c r="JZ11" s="109"/>
      <c r="KA11" s="105"/>
      <c r="KB11" s="106"/>
      <c r="KC11" s="108"/>
      <c r="KD11" s="106"/>
      <c r="KE11" s="107"/>
      <c r="KF11" s="106"/>
      <c r="KG11" s="108"/>
      <c r="KH11" s="106"/>
      <c r="KI11" s="108"/>
      <c r="KJ11" s="109"/>
      <c r="KK11" s="105"/>
      <c r="KL11" s="106"/>
      <c r="KM11" s="108"/>
      <c r="KN11" s="108"/>
      <c r="KO11" s="109"/>
      <c r="KP11" s="105"/>
      <c r="KQ11" s="108"/>
      <c r="KR11" s="105"/>
      <c r="KS11" s="105"/>
      <c r="KT11" s="109"/>
      <c r="KU11" s="105"/>
      <c r="KV11" s="108"/>
      <c r="KW11" s="105"/>
      <c r="KX11" s="106"/>
      <c r="KY11" s="108"/>
      <c r="KZ11" s="109"/>
    </row>
    <row r="12" spans="1:313" s="87" customFormat="1">
      <c r="A12" s="806"/>
      <c r="B12" s="807">
        <f t="shared" si="0"/>
        <v>0</v>
      </c>
      <c r="C12" s="808" t="e">
        <f>B12/B$39*3</f>
        <v>#DIV/0!</v>
      </c>
      <c r="D12" s="808" t="e">
        <f>B12/B$39*5</f>
        <v>#DIV/0!</v>
      </c>
      <c r="E12" s="812"/>
      <c r="F12" s="811"/>
      <c r="G12" s="112"/>
      <c r="H12" s="113"/>
      <c r="I12" s="113"/>
      <c r="J12" s="114"/>
      <c r="K12" s="115"/>
      <c r="L12" s="113"/>
      <c r="M12" s="113"/>
      <c r="N12" s="114"/>
      <c r="O12" s="116"/>
      <c r="P12" s="115"/>
      <c r="Q12" s="113"/>
      <c r="R12" s="114"/>
      <c r="S12" s="116"/>
      <c r="T12" s="114"/>
      <c r="U12" s="115"/>
      <c r="V12" s="114"/>
      <c r="W12" s="116"/>
      <c r="X12" s="114"/>
      <c r="Y12" s="116"/>
      <c r="Z12" s="117"/>
      <c r="AA12" s="113"/>
      <c r="AB12" s="114"/>
      <c r="AC12" s="116"/>
      <c r="AD12" s="114"/>
      <c r="AE12" s="115"/>
      <c r="AF12" s="113"/>
      <c r="AG12" s="113"/>
      <c r="AH12" s="113"/>
      <c r="AI12" s="113"/>
      <c r="AJ12" s="117"/>
      <c r="AK12" s="112"/>
      <c r="AL12" s="114"/>
      <c r="AM12" s="116"/>
      <c r="AN12" s="116"/>
      <c r="AO12" s="117"/>
      <c r="AP12" s="114"/>
      <c r="AQ12" s="116"/>
      <c r="AR12" s="116"/>
      <c r="AS12" s="113"/>
      <c r="AT12" s="117"/>
      <c r="AU12" s="113"/>
      <c r="AV12" s="114"/>
      <c r="AW12" s="116"/>
      <c r="AX12" s="114"/>
      <c r="AY12" s="115"/>
      <c r="AZ12" s="114"/>
      <c r="BA12" s="116"/>
      <c r="BB12" s="114"/>
      <c r="BC12" s="116"/>
      <c r="BD12" s="117"/>
      <c r="BE12" s="113"/>
      <c r="BF12" s="114"/>
      <c r="BG12" s="116"/>
      <c r="BH12" s="116"/>
      <c r="BI12" s="117"/>
      <c r="BJ12" s="113"/>
      <c r="BK12" s="116"/>
      <c r="BL12" s="113"/>
      <c r="BM12" s="113"/>
      <c r="BN12" s="114"/>
      <c r="BO12" s="116"/>
      <c r="BP12" s="112"/>
      <c r="BQ12" s="113"/>
      <c r="BR12" s="114"/>
      <c r="BS12" s="116"/>
      <c r="BT12" s="115"/>
      <c r="BU12" s="112"/>
      <c r="BV12" s="114"/>
      <c r="BW12" s="116"/>
      <c r="BX12" s="114"/>
      <c r="BY12" s="115"/>
      <c r="BZ12" s="114"/>
      <c r="CA12" s="116"/>
      <c r="CB12" s="114"/>
      <c r="CC12" s="116"/>
      <c r="CD12" s="117"/>
      <c r="CE12" s="113"/>
      <c r="CF12" s="114"/>
      <c r="CG12" s="116"/>
      <c r="CH12" s="114"/>
      <c r="CI12" s="115"/>
      <c r="CJ12" s="113"/>
      <c r="CK12" s="113"/>
      <c r="CL12" s="113"/>
      <c r="CM12" s="113"/>
      <c r="CN12" s="115"/>
      <c r="CO12" s="114"/>
      <c r="CP12" s="116"/>
      <c r="CQ12" s="114"/>
      <c r="CR12" s="116"/>
      <c r="CS12" s="117"/>
      <c r="CT12" s="114"/>
      <c r="CU12" s="116"/>
      <c r="CV12" s="116"/>
      <c r="CW12" s="113"/>
      <c r="CX12" s="117"/>
      <c r="CY12" s="113"/>
      <c r="CZ12" s="114"/>
      <c r="DA12" s="116"/>
      <c r="DB12" s="114"/>
      <c r="DC12" s="115"/>
      <c r="DD12" s="114"/>
      <c r="DE12" s="116"/>
      <c r="DF12" s="114"/>
      <c r="DG12" s="116"/>
      <c r="DH12" s="117"/>
      <c r="DI12" s="113"/>
      <c r="DJ12" s="114"/>
      <c r="DK12" s="116"/>
      <c r="DL12" s="116"/>
      <c r="DM12" s="117"/>
      <c r="DN12" s="113"/>
      <c r="DO12" s="116"/>
      <c r="DP12" s="113"/>
      <c r="DQ12" s="113"/>
      <c r="DR12" s="117"/>
      <c r="DS12" s="113"/>
      <c r="DT12" s="116"/>
      <c r="DU12" s="113"/>
      <c r="DV12" s="114"/>
      <c r="DW12" s="116"/>
      <c r="DX12" s="117"/>
      <c r="DY12" s="113"/>
      <c r="DZ12" s="114"/>
      <c r="EA12" s="116"/>
      <c r="EB12" s="114"/>
      <c r="EC12" s="115"/>
      <c r="ED12" s="114"/>
      <c r="EE12" s="116"/>
      <c r="EF12" s="114"/>
      <c r="EG12" s="116"/>
      <c r="EH12" s="117"/>
      <c r="EI12" s="113"/>
      <c r="EJ12" s="114"/>
      <c r="EK12" s="116"/>
      <c r="EL12" s="114"/>
      <c r="EM12" s="115"/>
      <c r="EN12" s="113"/>
      <c r="EO12" s="113"/>
      <c r="EP12" s="113"/>
      <c r="EQ12" s="113"/>
      <c r="ER12" s="115"/>
      <c r="ES12" s="113"/>
      <c r="ET12" s="113"/>
      <c r="EU12" s="114"/>
      <c r="EV12" s="116"/>
      <c r="EW12" s="115"/>
      <c r="EX12" s="113"/>
      <c r="EY12" s="114"/>
      <c r="EZ12" s="116"/>
      <c r="FA12" s="116"/>
      <c r="FB12" s="114"/>
      <c r="FC12" s="115"/>
      <c r="FD12" s="112"/>
      <c r="FE12" s="113"/>
      <c r="FF12" s="113"/>
      <c r="FG12" s="114"/>
      <c r="FH12" s="115"/>
      <c r="FI12" s="113"/>
      <c r="FJ12" s="113"/>
      <c r="FK12" s="114"/>
      <c r="FL12" s="116"/>
      <c r="FM12" s="115"/>
      <c r="FN12" s="113"/>
      <c r="FO12" s="114"/>
      <c r="FP12" s="116"/>
      <c r="FQ12" s="114"/>
      <c r="FR12" s="115"/>
      <c r="FS12" s="114"/>
      <c r="FT12" s="116"/>
      <c r="FU12" s="114"/>
      <c r="FV12" s="116"/>
      <c r="FW12" s="117"/>
      <c r="FX12" s="113"/>
      <c r="FY12" s="114"/>
      <c r="FZ12" s="116"/>
      <c r="GA12" s="114"/>
      <c r="GB12" s="115"/>
      <c r="GC12" s="113"/>
      <c r="GD12" s="113"/>
      <c r="GE12" s="113"/>
      <c r="GF12" s="113"/>
      <c r="GG12" s="117"/>
      <c r="GH12" s="112"/>
      <c r="GI12" s="113"/>
      <c r="GJ12" s="113"/>
      <c r="GK12" s="114"/>
      <c r="GL12" s="115"/>
      <c r="GM12" s="113"/>
      <c r="GN12" s="113"/>
      <c r="GO12" s="114"/>
      <c r="GP12" s="116"/>
      <c r="GQ12" s="115"/>
      <c r="GR12" s="113"/>
      <c r="GS12" s="114"/>
      <c r="GT12" s="116"/>
      <c r="GU12" s="114"/>
      <c r="GV12" s="115"/>
      <c r="GW12" s="114"/>
      <c r="GX12" s="116"/>
      <c r="GY12" s="114"/>
      <c r="GZ12" s="116"/>
      <c r="HA12" s="117"/>
      <c r="HB12" s="113"/>
      <c r="HC12" s="114"/>
      <c r="HD12" s="116"/>
      <c r="HE12" s="114"/>
      <c r="HF12" s="115"/>
      <c r="HG12" s="113"/>
      <c r="HH12" s="113"/>
      <c r="HI12" s="113"/>
      <c r="HJ12" s="113"/>
      <c r="HK12" s="114"/>
      <c r="HL12" s="118"/>
      <c r="HM12" s="113"/>
      <c r="HN12" s="114"/>
      <c r="HO12" s="116"/>
      <c r="HP12" s="116"/>
      <c r="HQ12" s="117"/>
      <c r="HR12" s="114"/>
      <c r="HS12" s="116"/>
      <c r="HT12" s="116"/>
      <c r="HU12" s="113"/>
      <c r="HV12" s="117"/>
      <c r="HW12" s="113"/>
      <c r="HX12" s="114"/>
      <c r="HY12" s="116"/>
      <c r="HZ12" s="114"/>
      <c r="IA12" s="115"/>
      <c r="IB12" s="114"/>
      <c r="IC12" s="116"/>
      <c r="ID12" s="114"/>
      <c r="IE12" s="116"/>
      <c r="IF12" s="117"/>
      <c r="IG12" s="113"/>
      <c r="IH12" s="114"/>
      <c r="II12" s="116"/>
      <c r="IJ12" s="116"/>
      <c r="IK12" s="117"/>
      <c r="IL12" s="113"/>
      <c r="IM12" s="116"/>
      <c r="IN12" s="113"/>
      <c r="IO12" s="113"/>
      <c r="IP12" s="119"/>
      <c r="IQ12" s="112"/>
      <c r="IR12" s="113"/>
      <c r="IS12" s="114"/>
      <c r="IT12" s="116"/>
      <c r="IU12" s="115"/>
      <c r="IV12" s="112"/>
      <c r="IW12" s="114"/>
      <c r="IX12" s="116"/>
      <c r="IY12" s="114"/>
      <c r="IZ12" s="115"/>
      <c r="JA12" s="114"/>
      <c r="JB12" s="116"/>
      <c r="JC12" s="114"/>
      <c r="JD12" s="116"/>
      <c r="JE12" s="117"/>
      <c r="JF12" s="113"/>
      <c r="JG12" s="114"/>
      <c r="JH12" s="116"/>
      <c r="JI12" s="114"/>
      <c r="JJ12" s="115"/>
      <c r="JK12" s="113"/>
      <c r="JL12" s="113"/>
      <c r="JM12" s="113"/>
      <c r="JN12" s="113"/>
      <c r="JO12" s="115"/>
      <c r="JP12" s="114"/>
      <c r="JQ12" s="116"/>
      <c r="JR12" s="114"/>
      <c r="JS12" s="116"/>
      <c r="JT12" s="114"/>
      <c r="JU12" s="118"/>
      <c r="JV12" s="114"/>
      <c r="JW12" s="116"/>
      <c r="JX12" s="116"/>
      <c r="JY12" s="113"/>
      <c r="JZ12" s="117"/>
      <c r="KA12" s="113"/>
      <c r="KB12" s="114"/>
      <c r="KC12" s="116"/>
      <c r="KD12" s="114"/>
      <c r="KE12" s="115"/>
      <c r="KF12" s="114"/>
      <c r="KG12" s="116"/>
      <c r="KH12" s="114"/>
      <c r="KI12" s="116"/>
      <c r="KJ12" s="117"/>
      <c r="KK12" s="113"/>
      <c r="KL12" s="114"/>
      <c r="KM12" s="116"/>
      <c r="KN12" s="116"/>
      <c r="KO12" s="117"/>
      <c r="KP12" s="113"/>
      <c r="KQ12" s="116"/>
      <c r="KR12" s="113"/>
      <c r="KS12" s="113"/>
      <c r="KT12" s="117"/>
      <c r="KU12" s="113"/>
      <c r="KV12" s="116"/>
      <c r="KW12" s="113"/>
      <c r="KX12" s="114"/>
      <c r="KY12" s="116"/>
      <c r="KZ12" s="117"/>
    </row>
    <row r="13" spans="1:313" s="87" customFormat="1">
      <c r="A13" s="806"/>
      <c r="B13" s="807">
        <f t="shared" si="0"/>
        <v>0</v>
      </c>
      <c r="C13" s="808" t="e">
        <f>B13/B$39*3</f>
        <v>#DIV/0!</v>
      </c>
      <c r="D13" s="808" t="e">
        <f>B13/B$39*5</f>
        <v>#DIV/0!</v>
      </c>
      <c r="E13" s="812"/>
      <c r="F13" s="811"/>
      <c r="G13" s="120"/>
      <c r="H13" s="121"/>
      <c r="I13" s="122"/>
      <c r="J13" s="123"/>
      <c r="K13" s="124"/>
      <c r="L13" s="122"/>
      <c r="M13" s="122"/>
      <c r="N13" s="123"/>
      <c r="O13" s="121"/>
      <c r="P13" s="124"/>
      <c r="Q13" s="122"/>
      <c r="R13" s="123"/>
      <c r="S13" s="121"/>
      <c r="T13" s="123"/>
      <c r="U13" s="124"/>
      <c r="V13" s="123"/>
      <c r="W13" s="121"/>
      <c r="X13" s="123"/>
      <c r="Y13" s="121"/>
      <c r="Z13" s="125"/>
      <c r="AA13" s="122"/>
      <c r="AB13" s="123"/>
      <c r="AC13" s="121"/>
      <c r="AD13" s="123"/>
      <c r="AE13" s="124"/>
      <c r="AF13" s="122"/>
      <c r="AG13" s="122"/>
      <c r="AH13" s="121"/>
      <c r="AI13" s="122"/>
      <c r="AJ13" s="125"/>
      <c r="AK13" s="120"/>
      <c r="AL13" s="123"/>
      <c r="AM13" s="121"/>
      <c r="AN13" s="121"/>
      <c r="AO13" s="125"/>
      <c r="AP13" s="123"/>
      <c r="AQ13" s="121"/>
      <c r="AR13" s="121"/>
      <c r="AS13" s="122"/>
      <c r="AT13" s="125"/>
      <c r="AU13" s="122"/>
      <c r="AV13" s="123"/>
      <c r="AW13" s="121"/>
      <c r="AX13" s="123"/>
      <c r="AY13" s="124"/>
      <c r="AZ13" s="123"/>
      <c r="BA13" s="121"/>
      <c r="BB13" s="123"/>
      <c r="BC13" s="121"/>
      <c r="BD13" s="125"/>
      <c r="BE13" s="122"/>
      <c r="BF13" s="123"/>
      <c r="BG13" s="121"/>
      <c r="BH13" s="121"/>
      <c r="BI13" s="125"/>
      <c r="BJ13" s="122"/>
      <c r="BK13" s="121"/>
      <c r="BL13" s="121"/>
      <c r="BM13" s="122"/>
      <c r="BN13" s="123"/>
      <c r="BO13" s="121"/>
      <c r="BP13" s="120"/>
      <c r="BQ13" s="122"/>
      <c r="BR13" s="123"/>
      <c r="BS13" s="121"/>
      <c r="BT13" s="124"/>
      <c r="BU13" s="120"/>
      <c r="BV13" s="123"/>
      <c r="BW13" s="121"/>
      <c r="BX13" s="123"/>
      <c r="BY13" s="124"/>
      <c r="BZ13" s="123"/>
      <c r="CA13" s="121"/>
      <c r="CB13" s="123"/>
      <c r="CC13" s="121"/>
      <c r="CD13" s="125"/>
      <c r="CE13" s="122"/>
      <c r="CF13" s="123"/>
      <c r="CG13" s="121"/>
      <c r="CH13" s="123"/>
      <c r="CI13" s="124"/>
      <c r="CJ13" s="122"/>
      <c r="CK13" s="122"/>
      <c r="CL13" s="121"/>
      <c r="CM13" s="122"/>
      <c r="CN13" s="124"/>
      <c r="CO13" s="123"/>
      <c r="CP13" s="121"/>
      <c r="CQ13" s="123"/>
      <c r="CR13" s="121"/>
      <c r="CS13" s="125"/>
      <c r="CT13" s="123"/>
      <c r="CU13" s="121"/>
      <c r="CV13" s="121"/>
      <c r="CW13" s="122"/>
      <c r="CX13" s="125"/>
      <c r="CY13" s="122"/>
      <c r="CZ13" s="123"/>
      <c r="DA13" s="121"/>
      <c r="DB13" s="123"/>
      <c r="DC13" s="124"/>
      <c r="DD13" s="123"/>
      <c r="DE13" s="121"/>
      <c r="DF13" s="123"/>
      <c r="DG13" s="121"/>
      <c r="DH13" s="125"/>
      <c r="DI13" s="122"/>
      <c r="DJ13" s="123"/>
      <c r="DK13" s="121"/>
      <c r="DL13" s="121"/>
      <c r="DM13" s="125"/>
      <c r="DN13" s="122"/>
      <c r="DO13" s="121"/>
      <c r="DP13" s="121"/>
      <c r="DQ13" s="122"/>
      <c r="DR13" s="125"/>
      <c r="DS13" s="122"/>
      <c r="DT13" s="121"/>
      <c r="DU13" s="122"/>
      <c r="DV13" s="123"/>
      <c r="DW13" s="121"/>
      <c r="DX13" s="125"/>
      <c r="DY13" s="122"/>
      <c r="DZ13" s="123"/>
      <c r="EA13" s="121"/>
      <c r="EB13" s="123"/>
      <c r="EC13" s="124"/>
      <c r="ED13" s="123"/>
      <c r="EE13" s="121"/>
      <c r="EF13" s="123"/>
      <c r="EG13" s="121"/>
      <c r="EH13" s="125"/>
      <c r="EI13" s="122"/>
      <c r="EJ13" s="123"/>
      <c r="EK13" s="121"/>
      <c r="EL13" s="123"/>
      <c r="EM13" s="124"/>
      <c r="EN13" s="122"/>
      <c r="EO13" s="122"/>
      <c r="EP13" s="121"/>
      <c r="EQ13" s="122"/>
      <c r="ER13" s="124"/>
      <c r="ES13" s="122"/>
      <c r="ET13" s="122"/>
      <c r="EU13" s="123"/>
      <c r="EV13" s="121"/>
      <c r="EW13" s="124"/>
      <c r="EX13" s="122"/>
      <c r="EY13" s="123"/>
      <c r="EZ13" s="121"/>
      <c r="FA13" s="121"/>
      <c r="FB13" s="123"/>
      <c r="FC13" s="124"/>
      <c r="FD13" s="120"/>
      <c r="FE13" s="121"/>
      <c r="FF13" s="122"/>
      <c r="FG13" s="123"/>
      <c r="FH13" s="124"/>
      <c r="FI13" s="122"/>
      <c r="FJ13" s="122"/>
      <c r="FK13" s="123"/>
      <c r="FL13" s="121"/>
      <c r="FM13" s="124"/>
      <c r="FN13" s="122"/>
      <c r="FO13" s="123"/>
      <c r="FP13" s="121"/>
      <c r="FQ13" s="123"/>
      <c r="FR13" s="124"/>
      <c r="FS13" s="123"/>
      <c r="FT13" s="121"/>
      <c r="FU13" s="123"/>
      <c r="FV13" s="121"/>
      <c r="FW13" s="125"/>
      <c r="FX13" s="122"/>
      <c r="FY13" s="123"/>
      <c r="FZ13" s="121"/>
      <c r="GA13" s="123"/>
      <c r="GB13" s="124"/>
      <c r="GC13" s="122"/>
      <c r="GD13" s="122"/>
      <c r="GE13" s="121"/>
      <c r="GF13" s="122"/>
      <c r="GG13" s="125"/>
      <c r="GH13" s="120"/>
      <c r="GI13" s="121"/>
      <c r="GJ13" s="122"/>
      <c r="GK13" s="123"/>
      <c r="GL13" s="124"/>
      <c r="GM13" s="122"/>
      <c r="GN13" s="122"/>
      <c r="GO13" s="123"/>
      <c r="GP13" s="121"/>
      <c r="GQ13" s="124"/>
      <c r="GR13" s="122"/>
      <c r="GS13" s="123"/>
      <c r="GT13" s="121"/>
      <c r="GU13" s="123"/>
      <c r="GV13" s="124"/>
      <c r="GW13" s="123"/>
      <c r="GX13" s="121"/>
      <c r="GY13" s="123"/>
      <c r="GZ13" s="121"/>
      <c r="HA13" s="125"/>
      <c r="HB13" s="122"/>
      <c r="HC13" s="123"/>
      <c r="HD13" s="121"/>
      <c r="HE13" s="123"/>
      <c r="HF13" s="124"/>
      <c r="HG13" s="122"/>
      <c r="HH13" s="122"/>
      <c r="HI13" s="121"/>
      <c r="HJ13" s="122"/>
      <c r="HK13" s="123"/>
      <c r="HL13" s="101"/>
      <c r="HM13" s="122"/>
      <c r="HN13" s="123"/>
      <c r="HO13" s="121"/>
      <c r="HP13" s="121"/>
      <c r="HQ13" s="125"/>
      <c r="HR13" s="123"/>
      <c r="HS13" s="121"/>
      <c r="HT13" s="121"/>
      <c r="HU13" s="122"/>
      <c r="HV13" s="125"/>
      <c r="HW13" s="122"/>
      <c r="HX13" s="123"/>
      <c r="HY13" s="121"/>
      <c r="HZ13" s="123"/>
      <c r="IA13" s="124"/>
      <c r="IB13" s="123"/>
      <c r="IC13" s="121"/>
      <c r="ID13" s="123"/>
      <c r="IE13" s="121"/>
      <c r="IF13" s="125"/>
      <c r="IG13" s="122"/>
      <c r="IH13" s="123"/>
      <c r="II13" s="121"/>
      <c r="IJ13" s="121"/>
      <c r="IK13" s="125"/>
      <c r="IL13" s="122"/>
      <c r="IM13" s="121"/>
      <c r="IN13" s="121"/>
      <c r="IO13" s="122"/>
      <c r="IP13" s="126"/>
      <c r="IQ13" s="120"/>
      <c r="IR13" s="122"/>
      <c r="IS13" s="123"/>
      <c r="IT13" s="121"/>
      <c r="IU13" s="124"/>
      <c r="IV13" s="120"/>
      <c r="IW13" s="123"/>
      <c r="IX13" s="121"/>
      <c r="IY13" s="123"/>
      <c r="IZ13" s="124"/>
      <c r="JA13" s="123"/>
      <c r="JB13" s="121"/>
      <c r="JC13" s="123"/>
      <c r="JD13" s="121"/>
      <c r="JE13" s="125"/>
      <c r="JF13" s="122"/>
      <c r="JG13" s="123"/>
      <c r="JH13" s="121"/>
      <c r="JI13" s="123"/>
      <c r="JJ13" s="124"/>
      <c r="JK13" s="122"/>
      <c r="JL13" s="122"/>
      <c r="JM13" s="121"/>
      <c r="JN13" s="122"/>
      <c r="JO13" s="124"/>
      <c r="JP13" s="123"/>
      <c r="JQ13" s="121"/>
      <c r="JR13" s="123"/>
      <c r="JS13" s="121"/>
      <c r="JT13" s="123"/>
      <c r="JU13" s="101"/>
      <c r="JV13" s="123"/>
      <c r="JW13" s="121"/>
      <c r="JX13" s="121"/>
      <c r="JY13" s="122"/>
      <c r="JZ13" s="125"/>
      <c r="KA13" s="122"/>
      <c r="KB13" s="123"/>
      <c r="KC13" s="121"/>
      <c r="KD13" s="123"/>
      <c r="KE13" s="124"/>
      <c r="KF13" s="123"/>
      <c r="KG13" s="121"/>
      <c r="KH13" s="123"/>
      <c r="KI13" s="121"/>
      <c r="KJ13" s="125"/>
      <c r="KK13" s="122"/>
      <c r="KL13" s="123"/>
      <c r="KM13" s="121"/>
      <c r="KN13" s="121"/>
      <c r="KO13" s="125"/>
      <c r="KP13" s="122"/>
      <c r="KQ13" s="121"/>
      <c r="KR13" s="121"/>
      <c r="KS13" s="122"/>
      <c r="KT13" s="125"/>
      <c r="KU13" s="122"/>
      <c r="KV13" s="121"/>
      <c r="KW13" s="122"/>
      <c r="KX13" s="123"/>
      <c r="KY13" s="121"/>
      <c r="KZ13" s="125"/>
    </row>
    <row r="14" spans="1:313" s="87" customFormat="1">
      <c r="A14" s="806"/>
      <c r="B14" s="807">
        <f t="shared" si="0"/>
        <v>0</v>
      </c>
      <c r="C14" s="808" t="e">
        <f>B14/B$39*3</f>
        <v>#DIV/0!</v>
      </c>
      <c r="D14" s="808" t="e">
        <f>B14/B$39*5</f>
        <v>#DIV/0!</v>
      </c>
      <c r="E14" s="812"/>
      <c r="F14" s="811"/>
      <c r="G14" s="100"/>
      <c r="H14" s="108"/>
      <c r="I14" s="105"/>
      <c r="J14" s="106"/>
      <c r="K14" s="107"/>
      <c r="L14" s="105"/>
      <c r="M14" s="105"/>
      <c r="N14" s="106"/>
      <c r="O14" s="108"/>
      <c r="P14" s="107"/>
      <c r="Q14" s="105"/>
      <c r="R14" s="106"/>
      <c r="S14" s="108"/>
      <c r="T14" s="106"/>
      <c r="U14" s="107"/>
      <c r="V14" s="106"/>
      <c r="W14" s="108"/>
      <c r="X14" s="106"/>
      <c r="Y14" s="108"/>
      <c r="Z14" s="109"/>
      <c r="AA14" s="105"/>
      <c r="AB14" s="106"/>
      <c r="AC14" s="108"/>
      <c r="AD14" s="106"/>
      <c r="AE14" s="107"/>
      <c r="AF14" s="105"/>
      <c r="AG14" s="105"/>
      <c r="AH14" s="105"/>
      <c r="AI14" s="105"/>
      <c r="AJ14" s="109"/>
      <c r="AK14" s="104"/>
      <c r="AL14" s="106"/>
      <c r="AM14" s="108"/>
      <c r="AN14" s="108"/>
      <c r="AO14" s="109"/>
      <c r="AP14" s="106"/>
      <c r="AQ14" s="108"/>
      <c r="AR14" s="108"/>
      <c r="AS14" s="105"/>
      <c r="AT14" s="109"/>
      <c r="AU14" s="105"/>
      <c r="AV14" s="106"/>
      <c r="AW14" s="108"/>
      <c r="AX14" s="106"/>
      <c r="AY14" s="107"/>
      <c r="AZ14" s="106"/>
      <c r="BA14" s="108"/>
      <c r="BB14" s="106"/>
      <c r="BC14" s="108"/>
      <c r="BD14" s="109"/>
      <c r="BE14" s="105"/>
      <c r="BF14" s="106"/>
      <c r="BG14" s="108"/>
      <c r="BH14" s="108"/>
      <c r="BI14" s="109"/>
      <c r="BJ14" s="105"/>
      <c r="BK14" s="98"/>
      <c r="BL14" s="108"/>
      <c r="BM14" s="105"/>
      <c r="BN14" s="106"/>
      <c r="BO14" s="108"/>
      <c r="BP14" s="104"/>
      <c r="BQ14" s="105"/>
      <c r="BR14" s="106"/>
      <c r="BS14" s="108"/>
      <c r="BT14" s="107"/>
      <c r="BU14" s="104"/>
      <c r="BV14" s="106"/>
      <c r="BW14" s="108"/>
      <c r="BX14" s="106"/>
      <c r="BY14" s="107"/>
      <c r="BZ14" s="106"/>
      <c r="CA14" s="108"/>
      <c r="CB14" s="106"/>
      <c r="CC14" s="108"/>
      <c r="CD14" s="109"/>
      <c r="CE14" s="105"/>
      <c r="CF14" s="106"/>
      <c r="CG14" s="108"/>
      <c r="CH14" s="106"/>
      <c r="CI14" s="107"/>
      <c r="CJ14" s="105"/>
      <c r="CK14" s="105"/>
      <c r="CL14" s="105"/>
      <c r="CM14" s="105"/>
      <c r="CN14" s="99"/>
      <c r="CO14" s="106"/>
      <c r="CP14" s="108"/>
      <c r="CQ14" s="106"/>
      <c r="CR14" s="108"/>
      <c r="CS14" s="109"/>
      <c r="CT14" s="106"/>
      <c r="CU14" s="108"/>
      <c r="CV14" s="108"/>
      <c r="CW14" s="105"/>
      <c r="CX14" s="109"/>
      <c r="CY14" s="105"/>
      <c r="CZ14" s="106"/>
      <c r="DA14" s="108"/>
      <c r="DB14" s="106"/>
      <c r="DC14" s="107"/>
      <c r="DD14" s="106"/>
      <c r="DE14" s="108"/>
      <c r="DF14" s="106"/>
      <c r="DG14" s="108"/>
      <c r="DH14" s="109"/>
      <c r="DI14" s="105"/>
      <c r="DJ14" s="106"/>
      <c r="DK14" s="108"/>
      <c r="DL14" s="108"/>
      <c r="DM14" s="109"/>
      <c r="DN14" s="105"/>
      <c r="DO14" s="98"/>
      <c r="DP14" s="108"/>
      <c r="DQ14" s="105"/>
      <c r="DR14" s="109"/>
      <c r="DS14" s="105"/>
      <c r="DT14" s="108"/>
      <c r="DU14" s="105"/>
      <c r="DV14" s="106"/>
      <c r="DW14" s="108"/>
      <c r="DX14" s="109"/>
      <c r="DY14" s="105"/>
      <c r="DZ14" s="106"/>
      <c r="EA14" s="108"/>
      <c r="EB14" s="106"/>
      <c r="EC14" s="107"/>
      <c r="ED14" s="106"/>
      <c r="EE14" s="108"/>
      <c r="EF14" s="106"/>
      <c r="EG14" s="108"/>
      <c r="EH14" s="109"/>
      <c r="EI14" s="105"/>
      <c r="EJ14" s="106"/>
      <c r="EK14" s="108"/>
      <c r="EL14" s="106"/>
      <c r="EM14" s="107"/>
      <c r="EN14" s="105"/>
      <c r="EO14" s="105"/>
      <c r="EP14" s="105"/>
      <c r="EQ14" s="105"/>
      <c r="ER14" s="99"/>
      <c r="ES14" s="105"/>
      <c r="ET14" s="105"/>
      <c r="EU14" s="106"/>
      <c r="EV14" s="108"/>
      <c r="EW14" s="107"/>
      <c r="EX14" s="105"/>
      <c r="EY14" s="106"/>
      <c r="EZ14" s="108"/>
      <c r="FA14" s="108"/>
      <c r="FB14" s="106"/>
      <c r="FC14" s="99"/>
      <c r="FD14" s="100"/>
      <c r="FE14" s="108"/>
      <c r="FF14" s="105"/>
      <c r="FG14" s="106"/>
      <c r="FH14" s="107"/>
      <c r="FI14" s="105"/>
      <c r="FJ14" s="105"/>
      <c r="FK14" s="106"/>
      <c r="FL14" s="108"/>
      <c r="FM14" s="107"/>
      <c r="FN14" s="105"/>
      <c r="FO14" s="106"/>
      <c r="FP14" s="108"/>
      <c r="FQ14" s="106"/>
      <c r="FR14" s="107"/>
      <c r="FS14" s="106"/>
      <c r="FT14" s="108"/>
      <c r="FU14" s="106"/>
      <c r="FV14" s="108"/>
      <c r="FW14" s="109"/>
      <c r="FX14" s="105"/>
      <c r="FY14" s="106"/>
      <c r="FZ14" s="108"/>
      <c r="GA14" s="106"/>
      <c r="GB14" s="107"/>
      <c r="GC14" s="105"/>
      <c r="GD14" s="105"/>
      <c r="GE14" s="105"/>
      <c r="GF14" s="105"/>
      <c r="GG14" s="109"/>
      <c r="GH14" s="100"/>
      <c r="GI14" s="108"/>
      <c r="GJ14" s="105"/>
      <c r="GK14" s="106"/>
      <c r="GL14" s="107"/>
      <c r="GM14" s="105"/>
      <c r="GN14" s="105"/>
      <c r="GO14" s="106"/>
      <c r="GP14" s="108"/>
      <c r="GQ14" s="107"/>
      <c r="GR14" s="105"/>
      <c r="GS14" s="106"/>
      <c r="GT14" s="108"/>
      <c r="GU14" s="106"/>
      <c r="GV14" s="107"/>
      <c r="GW14" s="106"/>
      <c r="GX14" s="108"/>
      <c r="GY14" s="106"/>
      <c r="GZ14" s="108"/>
      <c r="HA14" s="109"/>
      <c r="HB14" s="105"/>
      <c r="HC14" s="106"/>
      <c r="HD14" s="108"/>
      <c r="HE14" s="106"/>
      <c r="HF14" s="107"/>
      <c r="HG14" s="105"/>
      <c r="HH14" s="105"/>
      <c r="HI14" s="105"/>
      <c r="HJ14" s="105"/>
      <c r="HK14" s="106"/>
      <c r="HL14" s="110"/>
      <c r="HM14" s="105"/>
      <c r="HN14" s="106"/>
      <c r="HO14" s="108"/>
      <c r="HP14" s="108"/>
      <c r="HQ14" s="109"/>
      <c r="HR14" s="106"/>
      <c r="HS14" s="108"/>
      <c r="HT14" s="108"/>
      <c r="HU14" s="105"/>
      <c r="HV14" s="109"/>
      <c r="HW14" s="105"/>
      <c r="HX14" s="106"/>
      <c r="HY14" s="108"/>
      <c r="HZ14" s="106"/>
      <c r="IA14" s="107"/>
      <c r="IB14" s="106"/>
      <c r="IC14" s="108"/>
      <c r="ID14" s="106"/>
      <c r="IE14" s="108"/>
      <c r="IF14" s="109"/>
      <c r="IG14" s="105"/>
      <c r="IH14" s="106"/>
      <c r="II14" s="108"/>
      <c r="IJ14" s="108"/>
      <c r="IK14" s="109"/>
      <c r="IL14" s="105"/>
      <c r="IM14" s="98"/>
      <c r="IN14" s="108"/>
      <c r="IO14" s="105"/>
      <c r="IP14" s="111"/>
      <c r="IQ14" s="104"/>
      <c r="IR14" s="105"/>
      <c r="IS14" s="106"/>
      <c r="IT14" s="108"/>
      <c r="IU14" s="107"/>
      <c r="IV14" s="104"/>
      <c r="IW14" s="106"/>
      <c r="IX14" s="108"/>
      <c r="IY14" s="106"/>
      <c r="IZ14" s="107"/>
      <c r="JA14" s="106"/>
      <c r="JB14" s="108"/>
      <c r="JC14" s="106"/>
      <c r="JD14" s="108"/>
      <c r="JE14" s="109"/>
      <c r="JF14" s="105"/>
      <c r="JG14" s="106"/>
      <c r="JH14" s="108"/>
      <c r="JI14" s="106"/>
      <c r="JJ14" s="107"/>
      <c r="JK14" s="105"/>
      <c r="JL14" s="105"/>
      <c r="JM14" s="105"/>
      <c r="JN14" s="105"/>
      <c r="JO14" s="99"/>
      <c r="JP14" s="106"/>
      <c r="JQ14" s="108"/>
      <c r="JR14" s="106"/>
      <c r="JS14" s="108"/>
      <c r="JT14" s="106"/>
      <c r="JU14" s="110"/>
      <c r="JV14" s="106"/>
      <c r="JW14" s="108"/>
      <c r="JX14" s="108"/>
      <c r="JY14" s="105"/>
      <c r="JZ14" s="109"/>
      <c r="KA14" s="105"/>
      <c r="KB14" s="106"/>
      <c r="KC14" s="108"/>
      <c r="KD14" s="106"/>
      <c r="KE14" s="107"/>
      <c r="KF14" s="106"/>
      <c r="KG14" s="108"/>
      <c r="KH14" s="106"/>
      <c r="KI14" s="108"/>
      <c r="KJ14" s="109"/>
      <c r="KK14" s="105"/>
      <c r="KL14" s="106"/>
      <c r="KM14" s="108"/>
      <c r="KN14" s="108"/>
      <c r="KO14" s="109"/>
      <c r="KP14" s="105"/>
      <c r="KQ14" s="98"/>
      <c r="KR14" s="108"/>
      <c r="KS14" s="105"/>
      <c r="KT14" s="109"/>
      <c r="KU14" s="105"/>
      <c r="KV14" s="108"/>
      <c r="KW14" s="105"/>
      <c r="KX14" s="106"/>
      <c r="KY14" s="108"/>
      <c r="KZ14" s="109"/>
    </row>
    <row r="15" spans="1:313" s="87" customFormat="1">
      <c r="A15" s="806"/>
      <c r="B15" s="807">
        <f t="shared" si="0"/>
        <v>0</v>
      </c>
      <c r="C15" s="808" t="e">
        <f>B15/B$39*3</f>
        <v>#DIV/0!</v>
      </c>
      <c r="D15" s="808" t="e">
        <f>B15/B$39*5</f>
        <v>#DIV/0!</v>
      </c>
      <c r="E15" s="812"/>
      <c r="F15" s="811"/>
      <c r="G15" s="104"/>
      <c r="H15" s="105"/>
      <c r="I15" s="105"/>
      <c r="J15" s="106"/>
      <c r="K15" s="107"/>
      <c r="L15" s="105"/>
      <c r="M15" s="105"/>
      <c r="N15" s="106"/>
      <c r="O15" s="108"/>
      <c r="P15" s="107"/>
      <c r="Q15" s="105"/>
      <c r="R15" s="106"/>
      <c r="S15" s="108"/>
      <c r="T15" s="106"/>
      <c r="U15" s="107"/>
      <c r="V15" s="106"/>
      <c r="W15" s="108"/>
      <c r="X15" s="106"/>
      <c r="Y15" s="108"/>
      <c r="Z15" s="109"/>
      <c r="AA15" s="105"/>
      <c r="AB15" s="106"/>
      <c r="AC15" s="108"/>
      <c r="AD15" s="106"/>
      <c r="AE15" s="107"/>
      <c r="AF15" s="105"/>
      <c r="AG15" s="105"/>
      <c r="AH15" s="105"/>
      <c r="AI15" s="105"/>
      <c r="AJ15" s="109"/>
      <c r="AK15" s="104"/>
      <c r="AL15" s="106"/>
      <c r="AM15" s="108"/>
      <c r="AN15" s="108"/>
      <c r="AO15" s="109"/>
      <c r="AP15" s="106"/>
      <c r="AQ15" s="108"/>
      <c r="AR15" s="108"/>
      <c r="AS15" s="105"/>
      <c r="AT15" s="109"/>
      <c r="AU15" s="105"/>
      <c r="AV15" s="106"/>
      <c r="AW15" s="108"/>
      <c r="AX15" s="106"/>
      <c r="AY15" s="107"/>
      <c r="AZ15" s="106"/>
      <c r="BA15" s="108"/>
      <c r="BB15" s="106"/>
      <c r="BC15" s="108"/>
      <c r="BD15" s="109"/>
      <c r="BE15" s="105"/>
      <c r="BF15" s="106"/>
      <c r="BG15" s="108"/>
      <c r="BH15" s="108"/>
      <c r="BI15" s="109"/>
      <c r="BJ15" s="105"/>
      <c r="BK15" s="108"/>
      <c r="BL15" s="105"/>
      <c r="BM15" s="105"/>
      <c r="BN15" s="106"/>
      <c r="BO15" s="108"/>
      <c r="BP15" s="104"/>
      <c r="BQ15" s="105"/>
      <c r="BR15" s="106"/>
      <c r="BS15" s="108"/>
      <c r="BT15" s="107"/>
      <c r="BU15" s="104"/>
      <c r="BV15" s="106"/>
      <c r="BW15" s="108"/>
      <c r="BX15" s="106"/>
      <c r="BY15" s="107"/>
      <c r="BZ15" s="106"/>
      <c r="CA15" s="108"/>
      <c r="CB15" s="106"/>
      <c r="CC15" s="108"/>
      <c r="CD15" s="109"/>
      <c r="CE15" s="105"/>
      <c r="CF15" s="106"/>
      <c r="CG15" s="108"/>
      <c r="CH15" s="106"/>
      <c r="CI15" s="107"/>
      <c r="CJ15" s="105"/>
      <c r="CK15" s="105"/>
      <c r="CL15" s="105"/>
      <c r="CM15" s="105"/>
      <c r="CN15" s="107"/>
      <c r="CO15" s="106"/>
      <c r="CP15" s="108"/>
      <c r="CQ15" s="106"/>
      <c r="CR15" s="108"/>
      <c r="CS15" s="109"/>
      <c r="CT15" s="106"/>
      <c r="CU15" s="108"/>
      <c r="CV15" s="108"/>
      <c r="CW15" s="105"/>
      <c r="CX15" s="109"/>
      <c r="CY15" s="105"/>
      <c r="CZ15" s="106"/>
      <c r="DA15" s="108"/>
      <c r="DB15" s="106"/>
      <c r="DC15" s="107"/>
      <c r="DD15" s="106"/>
      <c r="DE15" s="108"/>
      <c r="DF15" s="106"/>
      <c r="DG15" s="108"/>
      <c r="DH15" s="109"/>
      <c r="DI15" s="105"/>
      <c r="DJ15" s="106"/>
      <c r="DK15" s="108"/>
      <c r="DL15" s="108"/>
      <c r="DM15" s="109"/>
      <c r="DN15" s="105"/>
      <c r="DO15" s="108"/>
      <c r="DP15" s="105"/>
      <c r="DQ15" s="105"/>
      <c r="DR15" s="109"/>
      <c r="DS15" s="105"/>
      <c r="DT15" s="108"/>
      <c r="DU15" s="105"/>
      <c r="DV15" s="106"/>
      <c r="DW15" s="108"/>
      <c r="DX15" s="109"/>
      <c r="DY15" s="105"/>
      <c r="DZ15" s="106"/>
      <c r="EA15" s="108"/>
      <c r="EB15" s="106"/>
      <c r="EC15" s="107"/>
      <c r="ED15" s="106"/>
      <c r="EE15" s="108"/>
      <c r="EF15" s="106"/>
      <c r="EG15" s="108"/>
      <c r="EH15" s="109"/>
      <c r="EI15" s="105"/>
      <c r="EJ15" s="106"/>
      <c r="EK15" s="108"/>
      <c r="EL15" s="106"/>
      <c r="EM15" s="107"/>
      <c r="EN15" s="105"/>
      <c r="EO15" s="105"/>
      <c r="EP15" s="105"/>
      <c r="EQ15" s="105"/>
      <c r="ER15" s="107"/>
      <c r="ES15" s="105"/>
      <c r="ET15" s="105"/>
      <c r="EU15" s="106"/>
      <c r="EV15" s="108"/>
      <c r="EW15" s="107"/>
      <c r="EX15" s="105"/>
      <c r="EY15" s="106"/>
      <c r="EZ15" s="108"/>
      <c r="FA15" s="108"/>
      <c r="FB15" s="106"/>
      <c r="FC15" s="107"/>
      <c r="FD15" s="104"/>
      <c r="FE15" s="105"/>
      <c r="FF15" s="105"/>
      <c r="FG15" s="106"/>
      <c r="FH15" s="107"/>
      <c r="FI15" s="105"/>
      <c r="FJ15" s="105"/>
      <c r="FK15" s="106"/>
      <c r="FL15" s="108"/>
      <c r="FM15" s="107"/>
      <c r="FN15" s="105"/>
      <c r="FO15" s="106"/>
      <c r="FP15" s="108"/>
      <c r="FQ15" s="106"/>
      <c r="FR15" s="107"/>
      <c r="FS15" s="106"/>
      <c r="FT15" s="108"/>
      <c r="FU15" s="106"/>
      <c r="FV15" s="108"/>
      <c r="FW15" s="109"/>
      <c r="FX15" s="105"/>
      <c r="FY15" s="106"/>
      <c r="FZ15" s="108"/>
      <c r="GA15" s="106"/>
      <c r="GB15" s="107"/>
      <c r="GC15" s="105"/>
      <c r="GD15" s="105"/>
      <c r="GE15" s="105"/>
      <c r="GF15" s="105"/>
      <c r="GG15" s="109"/>
      <c r="GH15" s="104"/>
      <c r="GI15" s="105"/>
      <c r="GJ15" s="105"/>
      <c r="GK15" s="106"/>
      <c r="GL15" s="107"/>
      <c r="GM15" s="105"/>
      <c r="GN15" s="105"/>
      <c r="GO15" s="106"/>
      <c r="GP15" s="108"/>
      <c r="GQ15" s="107"/>
      <c r="GR15" s="105"/>
      <c r="GS15" s="106"/>
      <c r="GT15" s="108"/>
      <c r="GU15" s="106"/>
      <c r="GV15" s="107"/>
      <c r="GW15" s="106"/>
      <c r="GX15" s="108"/>
      <c r="GY15" s="106"/>
      <c r="GZ15" s="108"/>
      <c r="HA15" s="109"/>
      <c r="HB15" s="105"/>
      <c r="HC15" s="106"/>
      <c r="HD15" s="108"/>
      <c r="HE15" s="106"/>
      <c r="HF15" s="107"/>
      <c r="HG15" s="105"/>
      <c r="HH15" s="105"/>
      <c r="HI15" s="105"/>
      <c r="HJ15" s="105"/>
      <c r="HK15" s="106"/>
      <c r="HL15" s="110"/>
      <c r="HM15" s="105"/>
      <c r="HN15" s="106"/>
      <c r="HO15" s="108"/>
      <c r="HP15" s="108"/>
      <c r="HQ15" s="109"/>
      <c r="HR15" s="106"/>
      <c r="HS15" s="108"/>
      <c r="HT15" s="108"/>
      <c r="HU15" s="105"/>
      <c r="HV15" s="109"/>
      <c r="HW15" s="105"/>
      <c r="HX15" s="106"/>
      <c r="HY15" s="108"/>
      <c r="HZ15" s="106"/>
      <c r="IA15" s="107"/>
      <c r="IB15" s="106"/>
      <c r="IC15" s="108"/>
      <c r="ID15" s="106"/>
      <c r="IE15" s="108"/>
      <c r="IF15" s="109"/>
      <c r="IG15" s="105"/>
      <c r="IH15" s="106"/>
      <c r="II15" s="108"/>
      <c r="IJ15" s="108"/>
      <c r="IK15" s="109"/>
      <c r="IL15" s="105"/>
      <c r="IM15" s="108"/>
      <c r="IN15" s="105"/>
      <c r="IO15" s="105"/>
      <c r="IP15" s="111"/>
      <c r="IQ15" s="104"/>
      <c r="IR15" s="105"/>
      <c r="IS15" s="106"/>
      <c r="IT15" s="108"/>
      <c r="IU15" s="107"/>
      <c r="IV15" s="104"/>
      <c r="IW15" s="106"/>
      <c r="IX15" s="108"/>
      <c r="IY15" s="106"/>
      <c r="IZ15" s="107"/>
      <c r="JA15" s="106"/>
      <c r="JB15" s="108"/>
      <c r="JC15" s="106"/>
      <c r="JD15" s="108"/>
      <c r="JE15" s="109"/>
      <c r="JF15" s="105"/>
      <c r="JG15" s="106"/>
      <c r="JH15" s="108"/>
      <c r="JI15" s="106"/>
      <c r="JJ15" s="107"/>
      <c r="JK15" s="105"/>
      <c r="JL15" s="105"/>
      <c r="JM15" s="105"/>
      <c r="JN15" s="105"/>
      <c r="JO15" s="107"/>
      <c r="JP15" s="106"/>
      <c r="JQ15" s="108"/>
      <c r="JR15" s="106"/>
      <c r="JS15" s="108"/>
      <c r="JT15" s="106"/>
      <c r="JU15" s="110"/>
      <c r="JV15" s="106"/>
      <c r="JW15" s="108"/>
      <c r="JX15" s="108"/>
      <c r="JY15" s="105"/>
      <c r="JZ15" s="109"/>
      <c r="KA15" s="105"/>
      <c r="KB15" s="106"/>
      <c r="KC15" s="108"/>
      <c r="KD15" s="106"/>
      <c r="KE15" s="107"/>
      <c r="KF15" s="106"/>
      <c r="KG15" s="108"/>
      <c r="KH15" s="106"/>
      <c r="KI15" s="108"/>
      <c r="KJ15" s="109"/>
      <c r="KK15" s="105"/>
      <c r="KL15" s="106"/>
      <c r="KM15" s="108"/>
      <c r="KN15" s="108"/>
      <c r="KO15" s="109"/>
      <c r="KP15" s="105"/>
      <c r="KQ15" s="108"/>
      <c r="KR15" s="105"/>
      <c r="KS15" s="105"/>
      <c r="KT15" s="109"/>
      <c r="KU15" s="105"/>
      <c r="KV15" s="108"/>
      <c r="KW15" s="105"/>
      <c r="KX15" s="106"/>
      <c r="KY15" s="108"/>
      <c r="KZ15" s="109"/>
    </row>
    <row r="16" spans="1:313" s="87" customFormat="1">
      <c r="A16" s="806"/>
      <c r="B16" s="807">
        <f t="shared" si="0"/>
        <v>0</v>
      </c>
      <c r="C16" s="808" t="e">
        <f>B16/B$39*3</f>
        <v>#DIV/0!</v>
      </c>
      <c r="D16" s="808" t="e">
        <f>B16/B$39*5</f>
        <v>#DIV/0!</v>
      </c>
      <c r="E16" s="812"/>
      <c r="F16" s="811"/>
      <c r="G16" s="104"/>
      <c r="H16" s="108"/>
      <c r="I16" s="105"/>
      <c r="J16" s="106"/>
      <c r="K16" s="107"/>
      <c r="L16" s="105"/>
      <c r="M16" s="105"/>
      <c r="N16" s="106"/>
      <c r="O16" s="108"/>
      <c r="P16" s="107"/>
      <c r="Q16" s="105"/>
      <c r="R16" s="106"/>
      <c r="S16" s="108"/>
      <c r="T16" s="106"/>
      <c r="U16" s="107"/>
      <c r="V16" s="106"/>
      <c r="W16" s="108"/>
      <c r="X16" s="106"/>
      <c r="Y16" s="108"/>
      <c r="Z16" s="109"/>
      <c r="AA16" s="105"/>
      <c r="AB16" s="106"/>
      <c r="AC16" s="108"/>
      <c r="AD16" s="106"/>
      <c r="AE16" s="107"/>
      <c r="AF16" s="105"/>
      <c r="AG16" s="105"/>
      <c r="AH16" s="105"/>
      <c r="AI16" s="105"/>
      <c r="AJ16" s="109"/>
      <c r="AK16" s="104"/>
      <c r="AL16" s="106"/>
      <c r="AM16" s="108"/>
      <c r="AN16" s="108"/>
      <c r="AO16" s="109"/>
      <c r="AP16" s="106"/>
      <c r="AQ16" s="108"/>
      <c r="AR16" s="108"/>
      <c r="AS16" s="105"/>
      <c r="AT16" s="109"/>
      <c r="AU16" s="105"/>
      <c r="AV16" s="106"/>
      <c r="AW16" s="108"/>
      <c r="AX16" s="106"/>
      <c r="AY16" s="107"/>
      <c r="AZ16" s="106"/>
      <c r="BA16" s="108"/>
      <c r="BB16" s="106"/>
      <c r="BC16" s="108"/>
      <c r="BD16" s="109"/>
      <c r="BE16" s="105"/>
      <c r="BF16" s="106"/>
      <c r="BG16" s="108"/>
      <c r="BH16" s="108"/>
      <c r="BI16" s="109"/>
      <c r="BJ16" s="105"/>
      <c r="BK16" s="108"/>
      <c r="BL16" s="108"/>
      <c r="BM16" s="105"/>
      <c r="BN16" s="106"/>
      <c r="BO16" s="108"/>
      <c r="BP16" s="104"/>
      <c r="BQ16" s="105"/>
      <c r="BR16" s="106"/>
      <c r="BS16" s="108"/>
      <c r="BT16" s="107"/>
      <c r="BU16" s="104"/>
      <c r="BV16" s="106"/>
      <c r="BW16" s="108"/>
      <c r="BX16" s="106"/>
      <c r="BY16" s="107"/>
      <c r="BZ16" s="106"/>
      <c r="CA16" s="108"/>
      <c r="CB16" s="106"/>
      <c r="CC16" s="108"/>
      <c r="CD16" s="109"/>
      <c r="CE16" s="105"/>
      <c r="CF16" s="106"/>
      <c r="CG16" s="108"/>
      <c r="CH16" s="106"/>
      <c r="CI16" s="107"/>
      <c r="CJ16" s="105"/>
      <c r="CK16" s="105"/>
      <c r="CL16" s="105"/>
      <c r="CM16" s="105"/>
      <c r="CN16" s="107"/>
      <c r="CO16" s="106"/>
      <c r="CP16" s="108"/>
      <c r="CQ16" s="106"/>
      <c r="CR16" s="108"/>
      <c r="CS16" s="109"/>
      <c r="CT16" s="106"/>
      <c r="CU16" s="108"/>
      <c r="CV16" s="108"/>
      <c r="CW16" s="105"/>
      <c r="CX16" s="109"/>
      <c r="CY16" s="105"/>
      <c r="CZ16" s="106"/>
      <c r="DA16" s="108"/>
      <c r="DB16" s="106"/>
      <c r="DC16" s="107"/>
      <c r="DD16" s="106"/>
      <c r="DE16" s="108"/>
      <c r="DF16" s="106"/>
      <c r="DG16" s="108"/>
      <c r="DH16" s="109"/>
      <c r="DI16" s="105"/>
      <c r="DJ16" s="106"/>
      <c r="DK16" s="108"/>
      <c r="DL16" s="108"/>
      <c r="DM16" s="109"/>
      <c r="DN16" s="105"/>
      <c r="DO16" s="108"/>
      <c r="DP16" s="108"/>
      <c r="DQ16" s="105"/>
      <c r="DR16" s="109"/>
      <c r="DS16" s="105"/>
      <c r="DT16" s="108"/>
      <c r="DU16" s="105"/>
      <c r="DV16" s="106"/>
      <c r="DW16" s="108"/>
      <c r="DX16" s="109"/>
      <c r="DY16" s="105"/>
      <c r="DZ16" s="106"/>
      <c r="EA16" s="108"/>
      <c r="EB16" s="106"/>
      <c r="EC16" s="107"/>
      <c r="ED16" s="106"/>
      <c r="EE16" s="108"/>
      <c r="EF16" s="106"/>
      <c r="EG16" s="108"/>
      <c r="EH16" s="109"/>
      <c r="EI16" s="105"/>
      <c r="EJ16" s="106"/>
      <c r="EK16" s="108"/>
      <c r="EL16" s="106"/>
      <c r="EM16" s="107"/>
      <c r="EN16" s="105"/>
      <c r="EO16" s="105"/>
      <c r="EP16" s="105"/>
      <c r="EQ16" s="105"/>
      <c r="ER16" s="107"/>
      <c r="ES16" s="105"/>
      <c r="ET16" s="105"/>
      <c r="EU16" s="106"/>
      <c r="EV16" s="108"/>
      <c r="EW16" s="107"/>
      <c r="EX16" s="105"/>
      <c r="EY16" s="106"/>
      <c r="EZ16" s="108"/>
      <c r="FA16" s="108"/>
      <c r="FB16" s="106"/>
      <c r="FC16" s="107"/>
      <c r="FD16" s="104"/>
      <c r="FE16" s="108"/>
      <c r="FF16" s="105"/>
      <c r="FG16" s="106"/>
      <c r="FH16" s="107"/>
      <c r="FI16" s="105"/>
      <c r="FJ16" s="105"/>
      <c r="FK16" s="106"/>
      <c r="FL16" s="108"/>
      <c r="FM16" s="107"/>
      <c r="FN16" s="105"/>
      <c r="FO16" s="106"/>
      <c r="FP16" s="108"/>
      <c r="FQ16" s="106"/>
      <c r="FR16" s="107"/>
      <c r="FS16" s="106"/>
      <c r="FT16" s="108"/>
      <c r="FU16" s="106"/>
      <c r="FV16" s="108"/>
      <c r="FW16" s="109"/>
      <c r="FX16" s="105"/>
      <c r="FY16" s="106"/>
      <c r="FZ16" s="108"/>
      <c r="GA16" s="106"/>
      <c r="GB16" s="107"/>
      <c r="GC16" s="105"/>
      <c r="GD16" s="105"/>
      <c r="GE16" s="105"/>
      <c r="GF16" s="105"/>
      <c r="GG16" s="109"/>
      <c r="GH16" s="104"/>
      <c r="GI16" s="108"/>
      <c r="GJ16" s="105"/>
      <c r="GK16" s="106"/>
      <c r="GL16" s="107"/>
      <c r="GM16" s="105"/>
      <c r="GN16" s="105"/>
      <c r="GO16" s="106"/>
      <c r="GP16" s="108"/>
      <c r="GQ16" s="107"/>
      <c r="GR16" s="105"/>
      <c r="GS16" s="106"/>
      <c r="GT16" s="108"/>
      <c r="GU16" s="106"/>
      <c r="GV16" s="107"/>
      <c r="GW16" s="106"/>
      <c r="GX16" s="108"/>
      <c r="GY16" s="106"/>
      <c r="GZ16" s="108"/>
      <c r="HA16" s="109"/>
      <c r="HB16" s="105"/>
      <c r="HC16" s="106"/>
      <c r="HD16" s="108"/>
      <c r="HE16" s="106"/>
      <c r="HF16" s="107"/>
      <c r="HG16" s="105"/>
      <c r="HH16" s="105"/>
      <c r="HI16" s="105"/>
      <c r="HJ16" s="105"/>
      <c r="HK16" s="106"/>
      <c r="HL16" s="110"/>
      <c r="HM16" s="105"/>
      <c r="HN16" s="106"/>
      <c r="HO16" s="108"/>
      <c r="HP16" s="108"/>
      <c r="HQ16" s="109"/>
      <c r="HR16" s="106"/>
      <c r="HS16" s="108"/>
      <c r="HT16" s="108"/>
      <c r="HU16" s="105"/>
      <c r="HV16" s="109"/>
      <c r="HW16" s="105"/>
      <c r="HX16" s="106"/>
      <c r="HY16" s="108"/>
      <c r="HZ16" s="106"/>
      <c r="IA16" s="107"/>
      <c r="IB16" s="106"/>
      <c r="IC16" s="108"/>
      <c r="ID16" s="106"/>
      <c r="IE16" s="108"/>
      <c r="IF16" s="109"/>
      <c r="IG16" s="105"/>
      <c r="IH16" s="106"/>
      <c r="II16" s="108"/>
      <c r="IJ16" s="108"/>
      <c r="IK16" s="109"/>
      <c r="IL16" s="105"/>
      <c r="IM16" s="108"/>
      <c r="IN16" s="108"/>
      <c r="IO16" s="105"/>
      <c r="IP16" s="111"/>
      <c r="IQ16" s="104"/>
      <c r="IR16" s="105"/>
      <c r="IS16" s="106"/>
      <c r="IT16" s="108"/>
      <c r="IU16" s="107"/>
      <c r="IV16" s="104"/>
      <c r="IW16" s="106"/>
      <c r="IX16" s="108"/>
      <c r="IY16" s="106"/>
      <c r="IZ16" s="107"/>
      <c r="JA16" s="106"/>
      <c r="JB16" s="108"/>
      <c r="JC16" s="106"/>
      <c r="JD16" s="108"/>
      <c r="JE16" s="109"/>
      <c r="JF16" s="105"/>
      <c r="JG16" s="106"/>
      <c r="JH16" s="108"/>
      <c r="JI16" s="106"/>
      <c r="JJ16" s="107"/>
      <c r="JK16" s="105"/>
      <c r="JL16" s="105"/>
      <c r="JM16" s="105"/>
      <c r="JN16" s="105"/>
      <c r="JO16" s="107"/>
      <c r="JP16" s="106"/>
      <c r="JQ16" s="108"/>
      <c r="JR16" s="106"/>
      <c r="JS16" s="108"/>
      <c r="JT16" s="106"/>
      <c r="JU16" s="110"/>
      <c r="JV16" s="106"/>
      <c r="JW16" s="108"/>
      <c r="JX16" s="108"/>
      <c r="JY16" s="105"/>
      <c r="JZ16" s="109"/>
      <c r="KA16" s="105"/>
      <c r="KB16" s="106"/>
      <c r="KC16" s="108"/>
      <c r="KD16" s="106"/>
      <c r="KE16" s="107"/>
      <c r="KF16" s="106"/>
      <c r="KG16" s="108"/>
      <c r="KH16" s="106"/>
      <c r="KI16" s="108"/>
      <c r="KJ16" s="109"/>
      <c r="KK16" s="105"/>
      <c r="KL16" s="106"/>
      <c r="KM16" s="108"/>
      <c r="KN16" s="108"/>
      <c r="KO16" s="109"/>
      <c r="KP16" s="105"/>
      <c r="KQ16" s="108"/>
      <c r="KR16" s="108"/>
      <c r="KS16" s="105"/>
      <c r="KT16" s="109"/>
      <c r="KU16" s="105"/>
      <c r="KV16" s="108"/>
      <c r="KW16" s="105"/>
      <c r="KX16" s="106"/>
      <c r="KY16" s="108"/>
      <c r="KZ16" s="109"/>
    </row>
    <row r="17" spans="1:312" s="87" customFormat="1">
      <c r="A17" s="806"/>
      <c r="B17" s="807">
        <f t="shared" si="0"/>
        <v>0</v>
      </c>
      <c r="C17" s="808" t="e">
        <f>B17/B$39*3</f>
        <v>#DIV/0!</v>
      </c>
      <c r="D17" s="808" t="e">
        <f>B17/B$39*5</f>
        <v>#DIV/0!</v>
      </c>
      <c r="E17" s="812"/>
      <c r="F17" s="811"/>
      <c r="G17" s="378"/>
      <c r="H17" s="127"/>
      <c r="I17" s="128"/>
      <c r="J17" s="129"/>
      <c r="K17" s="130"/>
      <c r="L17" s="128"/>
      <c r="M17" s="128"/>
      <c r="N17" s="129"/>
      <c r="O17" s="127"/>
      <c r="P17" s="130"/>
      <c r="Q17" s="128"/>
      <c r="R17" s="129"/>
      <c r="S17" s="127"/>
      <c r="T17" s="129"/>
      <c r="U17" s="130"/>
      <c r="V17" s="129"/>
      <c r="W17" s="127"/>
      <c r="X17" s="129"/>
      <c r="Y17" s="127"/>
      <c r="Z17" s="131"/>
      <c r="AA17" s="128"/>
      <c r="AB17" s="129"/>
      <c r="AC17" s="127"/>
      <c r="AD17" s="129"/>
      <c r="AE17" s="130"/>
      <c r="AF17" s="128"/>
      <c r="AG17" s="128"/>
      <c r="AH17" s="127"/>
      <c r="AI17" s="128"/>
      <c r="AJ17" s="131"/>
      <c r="AK17" s="132"/>
      <c r="AL17" s="129"/>
      <c r="AM17" s="127"/>
      <c r="AN17" s="127"/>
      <c r="AO17" s="131"/>
      <c r="AP17" s="129"/>
      <c r="AQ17" s="127"/>
      <c r="AR17" s="127"/>
      <c r="AS17" s="128"/>
      <c r="AT17" s="131"/>
      <c r="AU17" s="128"/>
      <c r="AV17" s="129"/>
      <c r="AW17" s="127"/>
      <c r="AX17" s="129"/>
      <c r="AY17" s="130"/>
      <c r="AZ17" s="129"/>
      <c r="BA17" s="127"/>
      <c r="BB17" s="129"/>
      <c r="BC17" s="127"/>
      <c r="BD17" s="131"/>
      <c r="BE17" s="128"/>
      <c r="BF17" s="129"/>
      <c r="BG17" s="127"/>
      <c r="BH17" s="127"/>
      <c r="BI17" s="131"/>
      <c r="BJ17" s="128"/>
      <c r="BK17" s="133"/>
      <c r="BL17" s="127"/>
      <c r="BM17" s="128"/>
      <c r="BN17" s="129"/>
      <c r="BO17" s="127"/>
      <c r="BP17" s="132"/>
      <c r="BQ17" s="128"/>
      <c r="BR17" s="129"/>
      <c r="BS17" s="127"/>
      <c r="BT17" s="130"/>
      <c r="BU17" s="132"/>
      <c r="BV17" s="129"/>
      <c r="BW17" s="127"/>
      <c r="BX17" s="129"/>
      <c r="BY17" s="130"/>
      <c r="BZ17" s="129"/>
      <c r="CA17" s="127"/>
      <c r="CB17" s="129"/>
      <c r="CC17" s="127"/>
      <c r="CD17" s="131"/>
      <c r="CE17" s="128"/>
      <c r="CF17" s="129"/>
      <c r="CG17" s="127"/>
      <c r="CH17" s="129"/>
      <c r="CI17" s="130"/>
      <c r="CJ17" s="128"/>
      <c r="CK17" s="128"/>
      <c r="CL17" s="127"/>
      <c r="CM17" s="128"/>
      <c r="CN17" s="134"/>
      <c r="CO17" s="129"/>
      <c r="CP17" s="127"/>
      <c r="CQ17" s="129"/>
      <c r="CR17" s="127"/>
      <c r="CS17" s="131"/>
      <c r="CT17" s="129"/>
      <c r="CU17" s="127"/>
      <c r="CV17" s="127"/>
      <c r="CW17" s="128"/>
      <c r="CX17" s="131"/>
      <c r="CY17" s="128"/>
      <c r="CZ17" s="129"/>
      <c r="DA17" s="127"/>
      <c r="DB17" s="129"/>
      <c r="DC17" s="130"/>
      <c r="DD17" s="129"/>
      <c r="DE17" s="127"/>
      <c r="DF17" s="129"/>
      <c r="DG17" s="127"/>
      <c r="DH17" s="131"/>
      <c r="DI17" s="128"/>
      <c r="DJ17" s="129"/>
      <c r="DK17" s="127"/>
      <c r="DL17" s="127"/>
      <c r="DM17" s="131"/>
      <c r="DN17" s="128"/>
      <c r="DO17" s="133"/>
      <c r="DP17" s="127"/>
      <c r="DQ17" s="128"/>
      <c r="DR17" s="131"/>
      <c r="DS17" s="128"/>
      <c r="DT17" s="127"/>
      <c r="DU17" s="128"/>
      <c r="DV17" s="129"/>
      <c r="DW17" s="127"/>
      <c r="DX17" s="131"/>
      <c r="DY17" s="128"/>
      <c r="DZ17" s="129"/>
      <c r="EA17" s="127"/>
      <c r="EB17" s="129"/>
      <c r="EC17" s="130"/>
      <c r="ED17" s="129"/>
      <c r="EE17" s="127"/>
      <c r="EF17" s="129"/>
      <c r="EG17" s="127"/>
      <c r="EH17" s="131"/>
      <c r="EI17" s="128"/>
      <c r="EJ17" s="129"/>
      <c r="EK17" s="127"/>
      <c r="EL17" s="129"/>
      <c r="EM17" s="130"/>
      <c r="EN17" s="128"/>
      <c r="EO17" s="128"/>
      <c r="EP17" s="127"/>
      <c r="EQ17" s="128"/>
      <c r="ER17" s="134"/>
      <c r="ES17" s="128"/>
      <c r="ET17" s="128"/>
      <c r="EU17" s="129"/>
      <c r="EV17" s="127"/>
      <c r="EW17" s="130"/>
      <c r="EX17" s="128"/>
      <c r="EY17" s="129"/>
      <c r="EZ17" s="127"/>
      <c r="FA17" s="127"/>
      <c r="FB17" s="129"/>
      <c r="FC17" s="134"/>
      <c r="FD17" s="378"/>
      <c r="FE17" s="127"/>
      <c r="FF17" s="128"/>
      <c r="FG17" s="129"/>
      <c r="FH17" s="130"/>
      <c r="FI17" s="128"/>
      <c r="FJ17" s="128"/>
      <c r="FK17" s="129"/>
      <c r="FL17" s="127"/>
      <c r="FM17" s="130"/>
      <c r="FN17" s="128"/>
      <c r="FO17" s="129"/>
      <c r="FP17" s="127"/>
      <c r="FQ17" s="129"/>
      <c r="FR17" s="130"/>
      <c r="FS17" s="129"/>
      <c r="FT17" s="127"/>
      <c r="FU17" s="129"/>
      <c r="FV17" s="127"/>
      <c r="FW17" s="131"/>
      <c r="FX17" s="128"/>
      <c r="FY17" s="129"/>
      <c r="FZ17" s="127"/>
      <c r="GA17" s="129"/>
      <c r="GB17" s="130"/>
      <c r="GC17" s="128"/>
      <c r="GD17" s="128"/>
      <c r="GE17" s="127"/>
      <c r="GF17" s="128"/>
      <c r="GG17" s="131"/>
      <c r="GH17" s="378"/>
      <c r="GI17" s="127"/>
      <c r="GJ17" s="128"/>
      <c r="GK17" s="129"/>
      <c r="GL17" s="130"/>
      <c r="GM17" s="128"/>
      <c r="GN17" s="128"/>
      <c r="GO17" s="129"/>
      <c r="GP17" s="127"/>
      <c r="GQ17" s="130"/>
      <c r="GR17" s="128"/>
      <c r="GS17" s="129"/>
      <c r="GT17" s="127"/>
      <c r="GU17" s="129"/>
      <c r="GV17" s="130"/>
      <c r="GW17" s="129"/>
      <c r="GX17" s="127"/>
      <c r="GY17" s="129"/>
      <c r="GZ17" s="127"/>
      <c r="HA17" s="131"/>
      <c r="HB17" s="128"/>
      <c r="HC17" s="129"/>
      <c r="HD17" s="127"/>
      <c r="HE17" s="129"/>
      <c r="HF17" s="130"/>
      <c r="HG17" s="128"/>
      <c r="HH17" s="128"/>
      <c r="HI17" s="127"/>
      <c r="HJ17" s="128"/>
      <c r="HK17" s="129"/>
      <c r="HL17" s="135"/>
      <c r="HM17" s="128"/>
      <c r="HN17" s="129"/>
      <c r="HO17" s="127"/>
      <c r="HP17" s="127"/>
      <c r="HQ17" s="131"/>
      <c r="HR17" s="129"/>
      <c r="HS17" s="127"/>
      <c r="HT17" s="127"/>
      <c r="HU17" s="128"/>
      <c r="HV17" s="131"/>
      <c r="HW17" s="128"/>
      <c r="HX17" s="129"/>
      <c r="HY17" s="127"/>
      <c r="HZ17" s="129"/>
      <c r="IA17" s="130"/>
      <c r="IB17" s="129"/>
      <c r="IC17" s="127"/>
      <c r="ID17" s="129"/>
      <c r="IE17" s="127"/>
      <c r="IF17" s="131"/>
      <c r="IG17" s="128"/>
      <c r="IH17" s="129"/>
      <c r="II17" s="127"/>
      <c r="IJ17" s="127"/>
      <c r="IK17" s="131"/>
      <c r="IL17" s="128"/>
      <c r="IM17" s="133"/>
      <c r="IN17" s="127"/>
      <c r="IO17" s="128"/>
      <c r="IP17" s="136"/>
      <c r="IQ17" s="132"/>
      <c r="IR17" s="128"/>
      <c r="IS17" s="129"/>
      <c r="IT17" s="127"/>
      <c r="IU17" s="130"/>
      <c r="IV17" s="132"/>
      <c r="IW17" s="129"/>
      <c r="IX17" s="127"/>
      <c r="IY17" s="129"/>
      <c r="IZ17" s="130"/>
      <c r="JA17" s="129"/>
      <c r="JB17" s="127"/>
      <c r="JC17" s="129"/>
      <c r="JD17" s="127"/>
      <c r="JE17" s="131"/>
      <c r="JF17" s="128"/>
      <c r="JG17" s="129"/>
      <c r="JH17" s="127"/>
      <c r="JI17" s="129"/>
      <c r="JJ17" s="130"/>
      <c r="JK17" s="128"/>
      <c r="JL17" s="128"/>
      <c r="JM17" s="127"/>
      <c r="JN17" s="128"/>
      <c r="JO17" s="134"/>
      <c r="JP17" s="129"/>
      <c r="JQ17" s="127"/>
      <c r="JR17" s="129"/>
      <c r="JS17" s="127"/>
      <c r="JT17" s="129"/>
      <c r="JU17" s="135"/>
      <c r="JV17" s="129"/>
      <c r="JW17" s="127"/>
      <c r="JX17" s="127"/>
      <c r="JY17" s="128"/>
      <c r="JZ17" s="131"/>
      <c r="KA17" s="128"/>
      <c r="KB17" s="129"/>
      <c r="KC17" s="127"/>
      <c r="KD17" s="129"/>
      <c r="KE17" s="130"/>
      <c r="KF17" s="129"/>
      <c r="KG17" s="127"/>
      <c r="KH17" s="129"/>
      <c r="KI17" s="127"/>
      <c r="KJ17" s="131"/>
      <c r="KK17" s="128"/>
      <c r="KL17" s="129"/>
      <c r="KM17" s="127"/>
      <c r="KN17" s="127"/>
      <c r="KO17" s="131"/>
      <c r="KP17" s="128"/>
      <c r="KQ17" s="133"/>
      <c r="KR17" s="127"/>
      <c r="KS17" s="128"/>
      <c r="KT17" s="131"/>
      <c r="KU17" s="128"/>
      <c r="KV17" s="127"/>
      <c r="KW17" s="128"/>
      <c r="KX17" s="129"/>
      <c r="KY17" s="127"/>
      <c r="KZ17" s="131"/>
    </row>
    <row r="18" spans="1:312" s="87" customFormat="1">
      <c r="A18" s="806"/>
      <c r="B18" s="807">
        <f t="shared" si="0"/>
        <v>0</v>
      </c>
      <c r="C18" s="808" t="e">
        <f>B18/B$39*3</f>
        <v>#DIV/0!</v>
      </c>
      <c r="D18" s="808" t="e">
        <f>B18/B$39*5</f>
        <v>#DIV/0!</v>
      </c>
      <c r="E18" s="812"/>
      <c r="F18" s="811"/>
      <c r="G18" s="100"/>
      <c r="H18" s="92"/>
      <c r="I18" s="93"/>
      <c r="J18" s="94"/>
      <c r="K18" s="95"/>
      <c r="L18" s="93"/>
      <c r="M18" s="93"/>
      <c r="N18" s="94"/>
      <c r="O18" s="92"/>
      <c r="P18" s="95"/>
      <c r="Q18" s="93"/>
      <c r="R18" s="94"/>
      <c r="S18" s="92"/>
      <c r="T18" s="94"/>
      <c r="U18" s="95"/>
      <c r="V18" s="94"/>
      <c r="W18" s="92"/>
      <c r="X18" s="94"/>
      <c r="Y18" s="92"/>
      <c r="Z18" s="96"/>
      <c r="AA18" s="93"/>
      <c r="AB18" s="94"/>
      <c r="AC18" s="92"/>
      <c r="AD18" s="94"/>
      <c r="AE18" s="95"/>
      <c r="AF18" s="93"/>
      <c r="AG18" s="93"/>
      <c r="AH18" s="93"/>
      <c r="AI18" s="93"/>
      <c r="AJ18" s="96"/>
      <c r="AK18" s="104"/>
      <c r="AL18" s="106"/>
      <c r="AM18" s="108"/>
      <c r="AN18" s="108"/>
      <c r="AO18" s="109"/>
      <c r="AP18" s="106"/>
      <c r="AQ18" s="108"/>
      <c r="AR18" s="108"/>
      <c r="AS18" s="105"/>
      <c r="AT18" s="109"/>
      <c r="AU18" s="105"/>
      <c r="AV18" s="106"/>
      <c r="AW18" s="108"/>
      <c r="AX18" s="106"/>
      <c r="AY18" s="107"/>
      <c r="AZ18" s="106"/>
      <c r="BA18" s="108"/>
      <c r="BB18" s="106"/>
      <c r="BC18" s="108"/>
      <c r="BD18" s="109"/>
      <c r="BE18" s="105"/>
      <c r="BF18" s="106"/>
      <c r="BG18" s="108"/>
      <c r="BH18" s="108"/>
      <c r="BI18" s="109"/>
      <c r="BJ18" s="105"/>
      <c r="BK18" s="116"/>
      <c r="BL18" s="108"/>
      <c r="BM18" s="105"/>
      <c r="BN18" s="106"/>
      <c r="BO18" s="108"/>
      <c r="BP18" s="97"/>
      <c r="BQ18" s="93"/>
      <c r="BR18" s="94"/>
      <c r="BS18" s="92"/>
      <c r="BT18" s="95"/>
      <c r="BU18" s="97"/>
      <c r="BV18" s="94"/>
      <c r="BW18" s="92"/>
      <c r="BX18" s="94"/>
      <c r="BY18" s="95"/>
      <c r="BZ18" s="94"/>
      <c r="CA18" s="92"/>
      <c r="CB18" s="94"/>
      <c r="CC18" s="92"/>
      <c r="CD18" s="96"/>
      <c r="CE18" s="93"/>
      <c r="CF18" s="94"/>
      <c r="CG18" s="92"/>
      <c r="CH18" s="94"/>
      <c r="CI18" s="95"/>
      <c r="CJ18" s="93"/>
      <c r="CK18" s="93"/>
      <c r="CL18" s="93"/>
      <c r="CM18" s="93"/>
      <c r="CN18" s="99"/>
      <c r="CO18" s="94"/>
      <c r="CP18" s="92"/>
      <c r="CQ18" s="94"/>
      <c r="CR18" s="92"/>
      <c r="CS18" s="109"/>
      <c r="CT18" s="106"/>
      <c r="CU18" s="108"/>
      <c r="CV18" s="108"/>
      <c r="CW18" s="105"/>
      <c r="CX18" s="109"/>
      <c r="CY18" s="105"/>
      <c r="CZ18" s="106"/>
      <c r="DA18" s="108"/>
      <c r="DB18" s="106"/>
      <c r="DC18" s="107"/>
      <c r="DD18" s="106"/>
      <c r="DE18" s="108"/>
      <c r="DF18" s="106"/>
      <c r="DG18" s="108"/>
      <c r="DH18" s="109"/>
      <c r="DI18" s="105"/>
      <c r="DJ18" s="106"/>
      <c r="DK18" s="108"/>
      <c r="DL18" s="108"/>
      <c r="DM18" s="109"/>
      <c r="DN18" s="105"/>
      <c r="DO18" s="116"/>
      <c r="DP18" s="108"/>
      <c r="DQ18" s="105"/>
      <c r="DR18" s="109"/>
      <c r="DS18" s="105"/>
      <c r="DT18" s="108"/>
      <c r="DU18" s="105"/>
      <c r="DV18" s="106"/>
      <c r="DW18" s="108"/>
      <c r="DX18" s="109"/>
      <c r="DY18" s="105"/>
      <c r="DZ18" s="106"/>
      <c r="EA18" s="108"/>
      <c r="EB18" s="106"/>
      <c r="EC18" s="107"/>
      <c r="ED18" s="106"/>
      <c r="EE18" s="108"/>
      <c r="EF18" s="106"/>
      <c r="EG18" s="108"/>
      <c r="EH18" s="109"/>
      <c r="EI18" s="105"/>
      <c r="EJ18" s="106"/>
      <c r="EK18" s="108"/>
      <c r="EL18" s="106"/>
      <c r="EM18" s="107"/>
      <c r="EN18" s="105"/>
      <c r="EO18" s="105"/>
      <c r="EP18" s="105"/>
      <c r="EQ18" s="105"/>
      <c r="ER18" s="115"/>
      <c r="ES18" s="105"/>
      <c r="ET18" s="105"/>
      <c r="EU18" s="106"/>
      <c r="EV18" s="108"/>
      <c r="EW18" s="107"/>
      <c r="EX18" s="105"/>
      <c r="EY18" s="106"/>
      <c r="EZ18" s="108"/>
      <c r="FA18" s="108"/>
      <c r="FB18" s="106"/>
      <c r="FC18" s="115"/>
      <c r="FD18" s="100"/>
      <c r="FE18" s="92"/>
      <c r="FF18" s="93"/>
      <c r="FG18" s="94"/>
      <c r="FH18" s="95"/>
      <c r="FI18" s="93"/>
      <c r="FJ18" s="93"/>
      <c r="FK18" s="94"/>
      <c r="FL18" s="92"/>
      <c r="FM18" s="95"/>
      <c r="FN18" s="93"/>
      <c r="FO18" s="94"/>
      <c r="FP18" s="92"/>
      <c r="FQ18" s="94"/>
      <c r="FR18" s="95"/>
      <c r="FS18" s="94"/>
      <c r="FT18" s="92"/>
      <c r="FU18" s="94"/>
      <c r="FV18" s="92"/>
      <c r="FW18" s="96"/>
      <c r="FX18" s="93"/>
      <c r="FY18" s="94"/>
      <c r="FZ18" s="92"/>
      <c r="GA18" s="94"/>
      <c r="GB18" s="95"/>
      <c r="GC18" s="93"/>
      <c r="GD18" s="93"/>
      <c r="GE18" s="93"/>
      <c r="GF18" s="93"/>
      <c r="GG18" s="109"/>
      <c r="GH18" s="100"/>
      <c r="GI18" s="92"/>
      <c r="GJ18" s="93"/>
      <c r="GK18" s="94"/>
      <c r="GL18" s="95"/>
      <c r="GM18" s="93"/>
      <c r="GN18" s="93"/>
      <c r="GO18" s="94"/>
      <c r="GP18" s="92"/>
      <c r="GQ18" s="95"/>
      <c r="GR18" s="93"/>
      <c r="GS18" s="94"/>
      <c r="GT18" s="92"/>
      <c r="GU18" s="94"/>
      <c r="GV18" s="95"/>
      <c r="GW18" s="94"/>
      <c r="GX18" s="92"/>
      <c r="GY18" s="94"/>
      <c r="GZ18" s="92"/>
      <c r="HA18" s="96"/>
      <c r="HB18" s="93"/>
      <c r="HC18" s="94"/>
      <c r="HD18" s="92"/>
      <c r="HE18" s="94"/>
      <c r="HF18" s="95"/>
      <c r="HG18" s="93"/>
      <c r="HH18" s="93"/>
      <c r="HI18" s="93"/>
      <c r="HJ18" s="93"/>
      <c r="HK18" s="94"/>
      <c r="HL18" s="110"/>
      <c r="HM18" s="105"/>
      <c r="HN18" s="106"/>
      <c r="HO18" s="108"/>
      <c r="HP18" s="108"/>
      <c r="HQ18" s="109"/>
      <c r="HR18" s="106"/>
      <c r="HS18" s="108"/>
      <c r="HT18" s="108"/>
      <c r="HU18" s="105"/>
      <c r="HV18" s="109"/>
      <c r="HW18" s="105"/>
      <c r="HX18" s="106"/>
      <c r="HY18" s="108"/>
      <c r="HZ18" s="106"/>
      <c r="IA18" s="107"/>
      <c r="IB18" s="106"/>
      <c r="IC18" s="108"/>
      <c r="ID18" s="106"/>
      <c r="IE18" s="108"/>
      <c r="IF18" s="109"/>
      <c r="IG18" s="105"/>
      <c r="IH18" s="106"/>
      <c r="II18" s="108"/>
      <c r="IJ18" s="108"/>
      <c r="IK18" s="109"/>
      <c r="IL18" s="105"/>
      <c r="IM18" s="116"/>
      <c r="IN18" s="108"/>
      <c r="IO18" s="105"/>
      <c r="IP18" s="111"/>
      <c r="IQ18" s="97"/>
      <c r="IR18" s="93"/>
      <c r="IS18" s="94"/>
      <c r="IT18" s="92"/>
      <c r="IU18" s="95"/>
      <c r="IV18" s="97"/>
      <c r="IW18" s="94"/>
      <c r="IX18" s="92"/>
      <c r="IY18" s="94"/>
      <c r="IZ18" s="95"/>
      <c r="JA18" s="94"/>
      <c r="JB18" s="92"/>
      <c r="JC18" s="94"/>
      <c r="JD18" s="92"/>
      <c r="JE18" s="96"/>
      <c r="JF18" s="93"/>
      <c r="JG18" s="94"/>
      <c r="JH18" s="92"/>
      <c r="JI18" s="94"/>
      <c r="JJ18" s="95"/>
      <c r="JK18" s="93"/>
      <c r="JL18" s="93"/>
      <c r="JM18" s="93"/>
      <c r="JN18" s="93"/>
      <c r="JO18" s="99"/>
      <c r="JP18" s="94"/>
      <c r="JQ18" s="92"/>
      <c r="JR18" s="94"/>
      <c r="JS18" s="92"/>
      <c r="JT18" s="106"/>
      <c r="JU18" s="110"/>
      <c r="JV18" s="106"/>
      <c r="JW18" s="108"/>
      <c r="JX18" s="108"/>
      <c r="JY18" s="105"/>
      <c r="JZ18" s="109"/>
      <c r="KA18" s="105"/>
      <c r="KB18" s="106"/>
      <c r="KC18" s="108"/>
      <c r="KD18" s="106"/>
      <c r="KE18" s="107"/>
      <c r="KF18" s="106"/>
      <c r="KG18" s="108"/>
      <c r="KH18" s="106"/>
      <c r="KI18" s="108"/>
      <c r="KJ18" s="109"/>
      <c r="KK18" s="105"/>
      <c r="KL18" s="106"/>
      <c r="KM18" s="108"/>
      <c r="KN18" s="108"/>
      <c r="KO18" s="109"/>
      <c r="KP18" s="105"/>
      <c r="KQ18" s="116"/>
      <c r="KR18" s="108"/>
      <c r="KS18" s="105"/>
      <c r="KT18" s="109"/>
      <c r="KU18" s="105"/>
      <c r="KV18" s="108"/>
      <c r="KW18" s="105"/>
      <c r="KX18" s="106"/>
      <c r="KY18" s="108"/>
      <c r="KZ18" s="109"/>
    </row>
    <row r="19" spans="1:312" s="87" customFormat="1">
      <c r="A19" s="806"/>
      <c r="B19" s="807">
        <f t="shared" si="0"/>
        <v>0</v>
      </c>
      <c r="C19" s="808" t="e">
        <f>B19/B$39*3</f>
        <v>#DIV/0!</v>
      </c>
      <c r="D19" s="808" t="e">
        <f>B19/B$39*5</f>
        <v>#DIV/0!</v>
      </c>
      <c r="E19" s="812"/>
      <c r="F19" s="811"/>
      <c r="G19" s="104"/>
      <c r="H19" s="105"/>
      <c r="I19" s="105"/>
      <c r="J19" s="106"/>
      <c r="K19" s="107"/>
      <c r="L19" s="105"/>
      <c r="M19" s="105"/>
      <c r="N19" s="106"/>
      <c r="O19" s="108"/>
      <c r="P19" s="107"/>
      <c r="Q19" s="105"/>
      <c r="R19" s="106"/>
      <c r="S19" s="108"/>
      <c r="T19" s="106"/>
      <c r="U19" s="107"/>
      <c r="V19" s="106"/>
      <c r="W19" s="108"/>
      <c r="X19" s="106"/>
      <c r="Y19" s="108"/>
      <c r="Z19" s="109"/>
      <c r="AA19" s="105"/>
      <c r="AB19" s="106"/>
      <c r="AC19" s="108"/>
      <c r="AD19" s="106"/>
      <c r="AE19" s="107"/>
      <c r="AF19" s="105"/>
      <c r="AG19" s="105"/>
      <c r="AH19" s="105"/>
      <c r="AI19" s="105"/>
      <c r="AJ19" s="109"/>
      <c r="AK19" s="104"/>
      <c r="AL19" s="106"/>
      <c r="AM19" s="108"/>
      <c r="AN19" s="108"/>
      <c r="AO19" s="109"/>
      <c r="AP19" s="106"/>
      <c r="AQ19" s="108"/>
      <c r="AR19" s="108"/>
      <c r="AS19" s="105"/>
      <c r="AT19" s="109"/>
      <c r="AU19" s="105"/>
      <c r="AV19" s="106"/>
      <c r="AW19" s="108"/>
      <c r="AX19" s="106"/>
      <c r="AY19" s="107"/>
      <c r="AZ19" s="106"/>
      <c r="BA19" s="108"/>
      <c r="BB19" s="106"/>
      <c r="BC19" s="108"/>
      <c r="BD19" s="109"/>
      <c r="BE19" s="105"/>
      <c r="BF19" s="106"/>
      <c r="BG19" s="108"/>
      <c r="BH19" s="108"/>
      <c r="BI19" s="109"/>
      <c r="BJ19" s="105"/>
      <c r="BK19" s="108"/>
      <c r="BL19" s="105"/>
      <c r="BM19" s="105"/>
      <c r="BN19" s="106"/>
      <c r="BO19" s="108"/>
      <c r="BP19" s="104"/>
      <c r="BQ19" s="105"/>
      <c r="BR19" s="106"/>
      <c r="BS19" s="108"/>
      <c r="BT19" s="107"/>
      <c r="BU19" s="104"/>
      <c r="BV19" s="106"/>
      <c r="BW19" s="108"/>
      <c r="BX19" s="106"/>
      <c r="BY19" s="107"/>
      <c r="BZ19" s="106"/>
      <c r="CA19" s="108"/>
      <c r="CB19" s="106"/>
      <c r="CC19" s="108"/>
      <c r="CD19" s="109"/>
      <c r="CE19" s="105"/>
      <c r="CF19" s="106"/>
      <c r="CG19" s="108"/>
      <c r="CH19" s="106"/>
      <c r="CI19" s="107"/>
      <c r="CJ19" s="105"/>
      <c r="CK19" s="105"/>
      <c r="CL19" s="105"/>
      <c r="CM19" s="105"/>
      <c r="CN19" s="107"/>
      <c r="CO19" s="106"/>
      <c r="CP19" s="108"/>
      <c r="CQ19" s="106"/>
      <c r="CR19" s="108"/>
      <c r="CS19" s="109"/>
      <c r="CT19" s="106"/>
      <c r="CU19" s="108"/>
      <c r="CV19" s="108"/>
      <c r="CW19" s="105"/>
      <c r="CX19" s="109"/>
      <c r="CY19" s="105"/>
      <c r="CZ19" s="106"/>
      <c r="DA19" s="108"/>
      <c r="DB19" s="106"/>
      <c r="DC19" s="107"/>
      <c r="DD19" s="106"/>
      <c r="DE19" s="108"/>
      <c r="DF19" s="106"/>
      <c r="DG19" s="108"/>
      <c r="DH19" s="109"/>
      <c r="DI19" s="105"/>
      <c r="DJ19" s="106"/>
      <c r="DK19" s="108"/>
      <c r="DL19" s="108"/>
      <c r="DM19" s="109"/>
      <c r="DN19" s="105"/>
      <c r="DO19" s="108"/>
      <c r="DP19" s="105"/>
      <c r="DQ19" s="105"/>
      <c r="DR19" s="109"/>
      <c r="DS19" s="105"/>
      <c r="DT19" s="108"/>
      <c r="DU19" s="105"/>
      <c r="DV19" s="106"/>
      <c r="DW19" s="108"/>
      <c r="DX19" s="109"/>
      <c r="DY19" s="105"/>
      <c r="DZ19" s="106"/>
      <c r="EA19" s="108"/>
      <c r="EB19" s="106"/>
      <c r="EC19" s="107"/>
      <c r="ED19" s="106"/>
      <c r="EE19" s="108"/>
      <c r="EF19" s="106"/>
      <c r="EG19" s="108"/>
      <c r="EH19" s="109"/>
      <c r="EI19" s="105"/>
      <c r="EJ19" s="106"/>
      <c r="EK19" s="108"/>
      <c r="EL19" s="106"/>
      <c r="EM19" s="107"/>
      <c r="EN19" s="105"/>
      <c r="EO19" s="105"/>
      <c r="EP19" s="105"/>
      <c r="EQ19" s="105"/>
      <c r="ER19" s="107"/>
      <c r="ES19" s="105"/>
      <c r="ET19" s="105"/>
      <c r="EU19" s="106"/>
      <c r="EV19" s="108"/>
      <c r="EW19" s="107"/>
      <c r="EX19" s="105"/>
      <c r="EY19" s="106"/>
      <c r="EZ19" s="108"/>
      <c r="FA19" s="108"/>
      <c r="FB19" s="106"/>
      <c r="FC19" s="107"/>
      <c r="FD19" s="104"/>
      <c r="FE19" s="105"/>
      <c r="FF19" s="105"/>
      <c r="FG19" s="106"/>
      <c r="FH19" s="107"/>
      <c r="FI19" s="105"/>
      <c r="FJ19" s="105"/>
      <c r="FK19" s="106"/>
      <c r="FL19" s="108"/>
      <c r="FM19" s="107"/>
      <c r="FN19" s="105"/>
      <c r="FO19" s="106"/>
      <c r="FP19" s="108"/>
      <c r="FQ19" s="106"/>
      <c r="FR19" s="107"/>
      <c r="FS19" s="106"/>
      <c r="FT19" s="108"/>
      <c r="FU19" s="106"/>
      <c r="FV19" s="108"/>
      <c r="FW19" s="109"/>
      <c r="FX19" s="105"/>
      <c r="FY19" s="106"/>
      <c r="FZ19" s="108"/>
      <c r="GA19" s="106"/>
      <c r="GB19" s="107"/>
      <c r="GC19" s="105"/>
      <c r="GD19" s="105"/>
      <c r="GE19" s="105"/>
      <c r="GF19" s="105"/>
      <c r="GG19" s="109"/>
      <c r="GH19" s="104"/>
      <c r="GI19" s="105"/>
      <c r="GJ19" s="105"/>
      <c r="GK19" s="106"/>
      <c r="GL19" s="107"/>
      <c r="GM19" s="105"/>
      <c r="GN19" s="105"/>
      <c r="GO19" s="106"/>
      <c r="GP19" s="108"/>
      <c r="GQ19" s="107"/>
      <c r="GR19" s="105"/>
      <c r="GS19" s="106"/>
      <c r="GT19" s="108"/>
      <c r="GU19" s="106"/>
      <c r="GV19" s="107"/>
      <c r="GW19" s="106"/>
      <c r="GX19" s="108"/>
      <c r="GY19" s="106"/>
      <c r="GZ19" s="108"/>
      <c r="HA19" s="109"/>
      <c r="HB19" s="105"/>
      <c r="HC19" s="106"/>
      <c r="HD19" s="108"/>
      <c r="HE19" s="106"/>
      <c r="HF19" s="107"/>
      <c r="HG19" s="105"/>
      <c r="HH19" s="105"/>
      <c r="HI19" s="105"/>
      <c r="HJ19" s="105"/>
      <c r="HK19" s="106"/>
      <c r="HL19" s="110"/>
      <c r="HM19" s="105"/>
      <c r="HN19" s="106"/>
      <c r="HO19" s="108"/>
      <c r="HP19" s="108"/>
      <c r="HQ19" s="109"/>
      <c r="HR19" s="106"/>
      <c r="HS19" s="108"/>
      <c r="HT19" s="108"/>
      <c r="HU19" s="105"/>
      <c r="HV19" s="109"/>
      <c r="HW19" s="105"/>
      <c r="HX19" s="106"/>
      <c r="HY19" s="108"/>
      <c r="HZ19" s="106"/>
      <c r="IA19" s="107"/>
      <c r="IB19" s="106"/>
      <c r="IC19" s="108"/>
      <c r="ID19" s="106"/>
      <c r="IE19" s="108"/>
      <c r="IF19" s="109"/>
      <c r="IG19" s="105"/>
      <c r="IH19" s="106"/>
      <c r="II19" s="108"/>
      <c r="IJ19" s="108"/>
      <c r="IK19" s="109"/>
      <c r="IL19" s="105"/>
      <c r="IM19" s="108"/>
      <c r="IN19" s="105"/>
      <c r="IO19" s="105"/>
      <c r="IP19" s="111"/>
      <c r="IQ19" s="104"/>
      <c r="IR19" s="105"/>
      <c r="IS19" s="106"/>
      <c r="IT19" s="108"/>
      <c r="IU19" s="107"/>
      <c r="IV19" s="104"/>
      <c r="IW19" s="106"/>
      <c r="IX19" s="108"/>
      <c r="IY19" s="106"/>
      <c r="IZ19" s="107"/>
      <c r="JA19" s="106"/>
      <c r="JB19" s="108"/>
      <c r="JC19" s="106"/>
      <c r="JD19" s="108"/>
      <c r="JE19" s="109"/>
      <c r="JF19" s="105"/>
      <c r="JG19" s="106"/>
      <c r="JH19" s="108"/>
      <c r="JI19" s="106"/>
      <c r="JJ19" s="107"/>
      <c r="JK19" s="105"/>
      <c r="JL19" s="105"/>
      <c r="JM19" s="105"/>
      <c r="JN19" s="105"/>
      <c r="JO19" s="107"/>
      <c r="JP19" s="106"/>
      <c r="JQ19" s="108"/>
      <c r="JR19" s="106"/>
      <c r="JS19" s="108"/>
      <c r="JT19" s="106"/>
      <c r="JU19" s="110"/>
      <c r="JV19" s="106"/>
      <c r="JW19" s="108"/>
      <c r="JX19" s="108"/>
      <c r="JY19" s="105"/>
      <c r="JZ19" s="109"/>
      <c r="KA19" s="105"/>
      <c r="KB19" s="106"/>
      <c r="KC19" s="108"/>
      <c r="KD19" s="106"/>
      <c r="KE19" s="107"/>
      <c r="KF19" s="106"/>
      <c r="KG19" s="108"/>
      <c r="KH19" s="106"/>
      <c r="KI19" s="108"/>
      <c r="KJ19" s="109"/>
      <c r="KK19" s="105"/>
      <c r="KL19" s="106"/>
      <c r="KM19" s="108"/>
      <c r="KN19" s="108"/>
      <c r="KO19" s="109"/>
      <c r="KP19" s="105"/>
      <c r="KQ19" s="108"/>
      <c r="KR19" s="105"/>
      <c r="KS19" s="105"/>
      <c r="KT19" s="109"/>
      <c r="KU19" s="105"/>
      <c r="KV19" s="108"/>
      <c r="KW19" s="105"/>
      <c r="KX19" s="106"/>
      <c r="KY19" s="108"/>
      <c r="KZ19" s="109"/>
    </row>
    <row r="20" spans="1:312" s="87" customFormat="1">
      <c r="A20" s="806"/>
      <c r="B20" s="807">
        <f t="shared" si="0"/>
        <v>0</v>
      </c>
      <c r="C20" s="808" t="e">
        <f>B20/B$39*3</f>
        <v>#DIV/0!</v>
      </c>
      <c r="D20" s="808" t="e">
        <f>B20/B$39*5</f>
        <v>#DIV/0!</v>
      </c>
      <c r="E20" s="812"/>
      <c r="F20" s="811"/>
      <c r="G20" s="104"/>
      <c r="H20" s="108"/>
      <c r="I20" s="105"/>
      <c r="J20" s="106"/>
      <c r="K20" s="107"/>
      <c r="L20" s="105"/>
      <c r="M20" s="105"/>
      <c r="N20" s="106"/>
      <c r="O20" s="108"/>
      <c r="P20" s="107"/>
      <c r="Q20" s="105"/>
      <c r="R20" s="106"/>
      <c r="S20" s="108"/>
      <c r="T20" s="106"/>
      <c r="U20" s="107"/>
      <c r="V20" s="106"/>
      <c r="W20" s="108"/>
      <c r="X20" s="106"/>
      <c r="Y20" s="108"/>
      <c r="Z20" s="109"/>
      <c r="AA20" s="105"/>
      <c r="AB20" s="106"/>
      <c r="AC20" s="108"/>
      <c r="AD20" s="106"/>
      <c r="AE20" s="107"/>
      <c r="AF20" s="105"/>
      <c r="AG20" s="105"/>
      <c r="AH20" s="105"/>
      <c r="AI20" s="105"/>
      <c r="AJ20" s="109"/>
      <c r="AK20" s="104"/>
      <c r="AL20" s="106"/>
      <c r="AM20" s="108"/>
      <c r="AN20" s="108"/>
      <c r="AO20" s="109"/>
      <c r="AP20" s="106"/>
      <c r="AQ20" s="108"/>
      <c r="AR20" s="108"/>
      <c r="AS20" s="105"/>
      <c r="AT20" s="109"/>
      <c r="AU20" s="105"/>
      <c r="AV20" s="106"/>
      <c r="AW20" s="108"/>
      <c r="AX20" s="106"/>
      <c r="AY20" s="107"/>
      <c r="AZ20" s="106"/>
      <c r="BA20" s="108"/>
      <c r="BB20" s="106"/>
      <c r="BC20" s="108"/>
      <c r="BD20" s="109"/>
      <c r="BE20" s="105"/>
      <c r="BF20" s="106"/>
      <c r="BG20" s="108"/>
      <c r="BH20" s="108"/>
      <c r="BI20" s="109"/>
      <c r="BJ20" s="105"/>
      <c r="BK20" s="108"/>
      <c r="BL20" s="108"/>
      <c r="BM20" s="105"/>
      <c r="BN20" s="106"/>
      <c r="BO20" s="108"/>
      <c r="BP20" s="104"/>
      <c r="BQ20" s="105"/>
      <c r="BR20" s="106"/>
      <c r="BS20" s="108"/>
      <c r="BT20" s="107"/>
      <c r="BU20" s="104"/>
      <c r="BV20" s="106"/>
      <c r="BW20" s="108"/>
      <c r="BX20" s="106"/>
      <c r="BY20" s="107"/>
      <c r="BZ20" s="106"/>
      <c r="CA20" s="108"/>
      <c r="CB20" s="106"/>
      <c r="CC20" s="108"/>
      <c r="CD20" s="109"/>
      <c r="CE20" s="105"/>
      <c r="CF20" s="106"/>
      <c r="CG20" s="108"/>
      <c r="CH20" s="106"/>
      <c r="CI20" s="107"/>
      <c r="CJ20" s="105"/>
      <c r="CK20" s="105"/>
      <c r="CL20" s="105"/>
      <c r="CM20" s="105"/>
      <c r="CN20" s="107"/>
      <c r="CO20" s="106"/>
      <c r="CP20" s="108"/>
      <c r="CQ20" s="106"/>
      <c r="CR20" s="108"/>
      <c r="CS20" s="109"/>
      <c r="CT20" s="106"/>
      <c r="CU20" s="108"/>
      <c r="CV20" s="108"/>
      <c r="CW20" s="105"/>
      <c r="CX20" s="109"/>
      <c r="CY20" s="105"/>
      <c r="CZ20" s="106"/>
      <c r="DA20" s="108"/>
      <c r="DB20" s="106"/>
      <c r="DC20" s="107"/>
      <c r="DD20" s="106"/>
      <c r="DE20" s="108"/>
      <c r="DF20" s="106"/>
      <c r="DG20" s="108"/>
      <c r="DH20" s="109"/>
      <c r="DI20" s="105"/>
      <c r="DJ20" s="106"/>
      <c r="DK20" s="108"/>
      <c r="DL20" s="108"/>
      <c r="DM20" s="109"/>
      <c r="DN20" s="105"/>
      <c r="DO20" s="108"/>
      <c r="DP20" s="108"/>
      <c r="DQ20" s="105"/>
      <c r="DR20" s="109"/>
      <c r="DS20" s="105"/>
      <c r="DT20" s="108"/>
      <c r="DU20" s="105"/>
      <c r="DV20" s="106"/>
      <c r="DW20" s="108"/>
      <c r="DX20" s="109"/>
      <c r="DY20" s="105"/>
      <c r="DZ20" s="106"/>
      <c r="EA20" s="108"/>
      <c r="EB20" s="106"/>
      <c r="EC20" s="107"/>
      <c r="ED20" s="106"/>
      <c r="EE20" s="108"/>
      <c r="EF20" s="106"/>
      <c r="EG20" s="108"/>
      <c r="EH20" s="109"/>
      <c r="EI20" s="105"/>
      <c r="EJ20" s="106"/>
      <c r="EK20" s="108"/>
      <c r="EL20" s="106"/>
      <c r="EM20" s="107"/>
      <c r="EN20" s="105"/>
      <c r="EO20" s="105"/>
      <c r="EP20" s="105"/>
      <c r="EQ20" s="105"/>
      <c r="ER20" s="107"/>
      <c r="ES20" s="105"/>
      <c r="ET20" s="105"/>
      <c r="EU20" s="106"/>
      <c r="EV20" s="108"/>
      <c r="EW20" s="107"/>
      <c r="EX20" s="105"/>
      <c r="EY20" s="106"/>
      <c r="EZ20" s="108"/>
      <c r="FA20" s="108"/>
      <c r="FB20" s="106"/>
      <c r="FC20" s="107"/>
      <c r="FD20" s="104"/>
      <c r="FE20" s="108"/>
      <c r="FF20" s="105"/>
      <c r="FG20" s="106"/>
      <c r="FH20" s="107"/>
      <c r="FI20" s="105"/>
      <c r="FJ20" s="105"/>
      <c r="FK20" s="106"/>
      <c r="FL20" s="108"/>
      <c r="FM20" s="107"/>
      <c r="FN20" s="105"/>
      <c r="FO20" s="106"/>
      <c r="FP20" s="108"/>
      <c r="FQ20" s="106"/>
      <c r="FR20" s="107"/>
      <c r="FS20" s="106"/>
      <c r="FT20" s="108"/>
      <c r="FU20" s="106"/>
      <c r="FV20" s="108"/>
      <c r="FW20" s="109"/>
      <c r="FX20" s="105"/>
      <c r="FY20" s="106"/>
      <c r="FZ20" s="108"/>
      <c r="GA20" s="106"/>
      <c r="GB20" s="107"/>
      <c r="GC20" s="105"/>
      <c r="GD20" s="105"/>
      <c r="GE20" s="105"/>
      <c r="GF20" s="105"/>
      <c r="GG20" s="109"/>
      <c r="GH20" s="104"/>
      <c r="GI20" s="108"/>
      <c r="GJ20" s="105"/>
      <c r="GK20" s="106"/>
      <c r="GL20" s="107"/>
      <c r="GM20" s="105"/>
      <c r="GN20" s="105"/>
      <c r="GO20" s="106"/>
      <c r="GP20" s="108"/>
      <c r="GQ20" s="107"/>
      <c r="GR20" s="105"/>
      <c r="GS20" s="106"/>
      <c r="GT20" s="108"/>
      <c r="GU20" s="106"/>
      <c r="GV20" s="107"/>
      <c r="GW20" s="106"/>
      <c r="GX20" s="108"/>
      <c r="GY20" s="106"/>
      <c r="GZ20" s="108"/>
      <c r="HA20" s="109"/>
      <c r="HB20" s="105"/>
      <c r="HC20" s="106"/>
      <c r="HD20" s="108"/>
      <c r="HE20" s="106"/>
      <c r="HF20" s="107"/>
      <c r="HG20" s="105"/>
      <c r="HH20" s="105"/>
      <c r="HI20" s="105"/>
      <c r="HJ20" s="105"/>
      <c r="HK20" s="106"/>
      <c r="HL20" s="110"/>
      <c r="HM20" s="105"/>
      <c r="HN20" s="106"/>
      <c r="HO20" s="108"/>
      <c r="HP20" s="108"/>
      <c r="HQ20" s="109"/>
      <c r="HR20" s="106"/>
      <c r="HS20" s="108"/>
      <c r="HT20" s="108"/>
      <c r="HU20" s="105"/>
      <c r="HV20" s="109"/>
      <c r="HW20" s="105"/>
      <c r="HX20" s="106"/>
      <c r="HY20" s="108"/>
      <c r="HZ20" s="106"/>
      <c r="IA20" s="107"/>
      <c r="IB20" s="106"/>
      <c r="IC20" s="108"/>
      <c r="ID20" s="106"/>
      <c r="IE20" s="108"/>
      <c r="IF20" s="109"/>
      <c r="IG20" s="105"/>
      <c r="IH20" s="106"/>
      <c r="II20" s="108"/>
      <c r="IJ20" s="108"/>
      <c r="IK20" s="109"/>
      <c r="IL20" s="105"/>
      <c r="IM20" s="108"/>
      <c r="IN20" s="108"/>
      <c r="IO20" s="105"/>
      <c r="IP20" s="111"/>
      <c r="IQ20" s="104"/>
      <c r="IR20" s="105"/>
      <c r="IS20" s="106"/>
      <c r="IT20" s="108"/>
      <c r="IU20" s="107"/>
      <c r="IV20" s="104"/>
      <c r="IW20" s="106"/>
      <c r="IX20" s="108"/>
      <c r="IY20" s="106"/>
      <c r="IZ20" s="107"/>
      <c r="JA20" s="106"/>
      <c r="JB20" s="108"/>
      <c r="JC20" s="106"/>
      <c r="JD20" s="108"/>
      <c r="JE20" s="109"/>
      <c r="JF20" s="105"/>
      <c r="JG20" s="106"/>
      <c r="JH20" s="108"/>
      <c r="JI20" s="106"/>
      <c r="JJ20" s="107"/>
      <c r="JK20" s="105"/>
      <c r="JL20" s="105"/>
      <c r="JM20" s="105"/>
      <c r="JN20" s="105"/>
      <c r="JO20" s="107"/>
      <c r="JP20" s="106"/>
      <c r="JQ20" s="108"/>
      <c r="JR20" s="106"/>
      <c r="JS20" s="108"/>
      <c r="JT20" s="106"/>
      <c r="JU20" s="110"/>
      <c r="JV20" s="106"/>
      <c r="JW20" s="108"/>
      <c r="JX20" s="108"/>
      <c r="JY20" s="105"/>
      <c r="JZ20" s="109"/>
      <c r="KA20" s="105"/>
      <c r="KB20" s="106"/>
      <c r="KC20" s="108"/>
      <c r="KD20" s="106"/>
      <c r="KE20" s="107"/>
      <c r="KF20" s="106"/>
      <c r="KG20" s="108"/>
      <c r="KH20" s="106"/>
      <c r="KI20" s="108"/>
      <c r="KJ20" s="109"/>
      <c r="KK20" s="105"/>
      <c r="KL20" s="106"/>
      <c r="KM20" s="108"/>
      <c r="KN20" s="108"/>
      <c r="KO20" s="109"/>
      <c r="KP20" s="105"/>
      <c r="KQ20" s="108"/>
      <c r="KR20" s="108"/>
      <c r="KS20" s="105"/>
      <c r="KT20" s="109"/>
      <c r="KU20" s="105"/>
      <c r="KV20" s="108"/>
      <c r="KW20" s="105"/>
      <c r="KX20" s="106"/>
      <c r="KY20" s="108"/>
      <c r="KZ20" s="109"/>
    </row>
    <row r="21" spans="1:312" s="87" customFormat="1">
      <c r="A21" s="806"/>
      <c r="B21" s="807">
        <f t="shared" si="0"/>
        <v>0</v>
      </c>
      <c r="C21" s="808" t="e">
        <f>B21/B$39*3</f>
        <v>#DIV/0!</v>
      </c>
      <c r="D21" s="808" t="e">
        <f>B21/B$39*5</f>
        <v>#DIV/0!</v>
      </c>
      <c r="E21" s="812"/>
      <c r="F21" s="811"/>
      <c r="G21" s="104"/>
      <c r="H21" s="108"/>
      <c r="I21" s="105"/>
      <c r="J21" s="106"/>
      <c r="K21" s="107"/>
      <c r="L21" s="105"/>
      <c r="M21" s="105"/>
      <c r="N21" s="106"/>
      <c r="O21" s="108"/>
      <c r="P21" s="107"/>
      <c r="Q21" s="105"/>
      <c r="R21" s="106"/>
      <c r="S21" s="108"/>
      <c r="T21" s="106"/>
      <c r="U21" s="107"/>
      <c r="V21" s="106"/>
      <c r="W21" s="108"/>
      <c r="X21" s="106"/>
      <c r="Y21" s="108"/>
      <c r="Z21" s="109"/>
      <c r="AA21" s="105"/>
      <c r="AB21" s="106"/>
      <c r="AC21" s="108"/>
      <c r="AD21" s="106"/>
      <c r="AE21" s="107"/>
      <c r="AF21" s="105"/>
      <c r="AG21" s="105"/>
      <c r="AH21" s="108"/>
      <c r="AI21" s="105"/>
      <c r="AJ21" s="109"/>
      <c r="AK21" s="104"/>
      <c r="AL21" s="106"/>
      <c r="AM21" s="108"/>
      <c r="AN21" s="108"/>
      <c r="AO21" s="109"/>
      <c r="AP21" s="106"/>
      <c r="AQ21" s="108"/>
      <c r="AR21" s="108"/>
      <c r="AS21" s="105"/>
      <c r="AT21" s="109"/>
      <c r="AU21" s="105"/>
      <c r="AV21" s="106"/>
      <c r="AW21" s="108"/>
      <c r="AX21" s="106"/>
      <c r="AY21" s="107"/>
      <c r="AZ21" s="106"/>
      <c r="BA21" s="108"/>
      <c r="BB21" s="106"/>
      <c r="BC21" s="108"/>
      <c r="BD21" s="109"/>
      <c r="BE21" s="105"/>
      <c r="BF21" s="106"/>
      <c r="BG21" s="108"/>
      <c r="BH21" s="108"/>
      <c r="BI21" s="109"/>
      <c r="BJ21" s="105"/>
      <c r="BK21" s="108"/>
      <c r="BL21" s="108"/>
      <c r="BM21" s="105"/>
      <c r="BN21" s="106"/>
      <c r="BO21" s="108"/>
      <c r="BP21" s="104"/>
      <c r="BQ21" s="105"/>
      <c r="BR21" s="106"/>
      <c r="BS21" s="108"/>
      <c r="BT21" s="107"/>
      <c r="BU21" s="104"/>
      <c r="BV21" s="106"/>
      <c r="BW21" s="108"/>
      <c r="BX21" s="106"/>
      <c r="BY21" s="107"/>
      <c r="BZ21" s="106"/>
      <c r="CA21" s="108"/>
      <c r="CB21" s="106"/>
      <c r="CC21" s="108"/>
      <c r="CD21" s="109"/>
      <c r="CE21" s="105"/>
      <c r="CF21" s="106"/>
      <c r="CG21" s="108"/>
      <c r="CH21" s="106"/>
      <c r="CI21" s="107"/>
      <c r="CJ21" s="105"/>
      <c r="CK21" s="105"/>
      <c r="CL21" s="108"/>
      <c r="CM21" s="105"/>
      <c r="CN21" s="107"/>
      <c r="CO21" s="106"/>
      <c r="CP21" s="108"/>
      <c r="CQ21" s="106"/>
      <c r="CR21" s="108"/>
      <c r="CS21" s="109"/>
      <c r="CT21" s="106"/>
      <c r="CU21" s="108"/>
      <c r="CV21" s="108"/>
      <c r="CW21" s="105"/>
      <c r="CX21" s="109"/>
      <c r="CY21" s="105"/>
      <c r="CZ21" s="106"/>
      <c r="DA21" s="108"/>
      <c r="DB21" s="106"/>
      <c r="DC21" s="107"/>
      <c r="DD21" s="106"/>
      <c r="DE21" s="108"/>
      <c r="DF21" s="106"/>
      <c r="DG21" s="108"/>
      <c r="DH21" s="109"/>
      <c r="DI21" s="105"/>
      <c r="DJ21" s="106"/>
      <c r="DK21" s="108"/>
      <c r="DL21" s="108"/>
      <c r="DM21" s="109"/>
      <c r="DN21" s="105"/>
      <c r="DO21" s="108"/>
      <c r="DP21" s="108"/>
      <c r="DQ21" s="105"/>
      <c r="DR21" s="109"/>
      <c r="DS21" s="105"/>
      <c r="DT21" s="108"/>
      <c r="DU21" s="105"/>
      <c r="DV21" s="106"/>
      <c r="DW21" s="108"/>
      <c r="DX21" s="109"/>
      <c r="DY21" s="105"/>
      <c r="DZ21" s="106"/>
      <c r="EA21" s="108"/>
      <c r="EB21" s="106"/>
      <c r="EC21" s="107"/>
      <c r="ED21" s="106"/>
      <c r="EE21" s="108"/>
      <c r="EF21" s="106"/>
      <c r="EG21" s="108"/>
      <c r="EH21" s="109"/>
      <c r="EI21" s="105"/>
      <c r="EJ21" s="106"/>
      <c r="EK21" s="108"/>
      <c r="EL21" s="106"/>
      <c r="EM21" s="107"/>
      <c r="EN21" s="105"/>
      <c r="EO21" s="105"/>
      <c r="EP21" s="108"/>
      <c r="EQ21" s="105"/>
      <c r="ER21" s="107"/>
      <c r="ES21" s="105"/>
      <c r="ET21" s="105"/>
      <c r="EU21" s="106"/>
      <c r="EV21" s="108"/>
      <c r="EW21" s="107"/>
      <c r="EX21" s="105"/>
      <c r="EY21" s="106"/>
      <c r="EZ21" s="108"/>
      <c r="FA21" s="108"/>
      <c r="FB21" s="106"/>
      <c r="FC21" s="107"/>
      <c r="FD21" s="104"/>
      <c r="FE21" s="108"/>
      <c r="FF21" s="105"/>
      <c r="FG21" s="106"/>
      <c r="FH21" s="107"/>
      <c r="FI21" s="105"/>
      <c r="FJ21" s="105"/>
      <c r="FK21" s="106"/>
      <c r="FL21" s="108"/>
      <c r="FM21" s="107"/>
      <c r="FN21" s="105"/>
      <c r="FO21" s="106"/>
      <c r="FP21" s="108"/>
      <c r="FQ21" s="106"/>
      <c r="FR21" s="107"/>
      <c r="FS21" s="106"/>
      <c r="FT21" s="108"/>
      <c r="FU21" s="106"/>
      <c r="FV21" s="108"/>
      <c r="FW21" s="109"/>
      <c r="FX21" s="105"/>
      <c r="FY21" s="106"/>
      <c r="FZ21" s="108"/>
      <c r="GA21" s="106"/>
      <c r="GB21" s="107"/>
      <c r="GC21" s="105"/>
      <c r="GD21" s="105"/>
      <c r="GE21" s="108"/>
      <c r="GF21" s="105"/>
      <c r="GG21" s="109"/>
      <c r="GH21" s="104"/>
      <c r="GI21" s="108"/>
      <c r="GJ21" s="105"/>
      <c r="GK21" s="106"/>
      <c r="GL21" s="107"/>
      <c r="GM21" s="105"/>
      <c r="GN21" s="105"/>
      <c r="GO21" s="106"/>
      <c r="GP21" s="108"/>
      <c r="GQ21" s="107"/>
      <c r="GR21" s="105"/>
      <c r="GS21" s="106"/>
      <c r="GT21" s="108"/>
      <c r="GU21" s="106"/>
      <c r="GV21" s="107"/>
      <c r="GW21" s="106"/>
      <c r="GX21" s="108"/>
      <c r="GY21" s="106"/>
      <c r="GZ21" s="108"/>
      <c r="HA21" s="109"/>
      <c r="HB21" s="105"/>
      <c r="HC21" s="106"/>
      <c r="HD21" s="108"/>
      <c r="HE21" s="106"/>
      <c r="HF21" s="107"/>
      <c r="HG21" s="105"/>
      <c r="HH21" s="105"/>
      <c r="HI21" s="108"/>
      <c r="HJ21" s="105"/>
      <c r="HK21" s="106"/>
      <c r="HL21" s="110"/>
      <c r="HM21" s="105"/>
      <c r="HN21" s="106"/>
      <c r="HO21" s="108"/>
      <c r="HP21" s="108"/>
      <c r="HQ21" s="109"/>
      <c r="HR21" s="106"/>
      <c r="HS21" s="108"/>
      <c r="HT21" s="108"/>
      <c r="HU21" s="105"/>
      <c r="HV21" s="109"/>
      <c r="HW21" s="105"/>
      <c r="HX21" s="106"/>
      <c r="HY21" s="108"/>
      <c r="HZ21" s="106"/>
      <c r="IA21" s="107"/>
      <c r="IB21" s="106"/>
      <c r="IC21" s="108"/>
      <c r="ID21" s="106"/>
      <c r="IE21" s="108"/>
      <c r="IF21" s="109"/>
      <c r="IG21" s="105"/>
      <c r="IH21" s="106"/>
      <c r="II21" s="108"/>
      <c r="IJ21" s="108"/>
      <c r="IK21" s="109"/>
      <c r="IL21" s="105"/>
      <c r="IM21" s="108"/>
      <c r="IN21" s="108"/>
      <c r="IO21" s="105"/>
      <c r="IP21" s="111"/>
      <c r="IQ21" s="104"/>
      <c r="IR21" s="105"/>
      <c r="IS21" s="106"/>
      <c r="IT21" s="108"/>
      <c r="IU21" s="107"/>
      <c r="IV21" s="104"/>
      <c r="IW21" s="106"/>
      <c r="IX21" s="108"/>
      <c r="IY21" s="106"/>
      <c r="IZ21" s="107"/>
      <c r="JA21" s="106"/>
      <c r="JB21" s="108"/>
      <c r="JC21" s="106"/>
      <c r="JD21" s="108"/>
      <c r="JE21" s="109"/>
      <c r="JF21" s="105"/>
      <c r="JG21" s="106"/>
      <c r="JH21" s="108"/>
      <c r="JI21" s="106"/>
      <c r="JJ21" s="107"/>
      <c r="JK21" s="105"/>
      <c r="JL21" s="105"/>
      <c r="JM21" s="108"/>
      <c r="JN21" s="105"/>
      <c r="JO21" s="107"/>
      <c r="JP21" s="106"/>
      <c r="JQ21" s="108"/>
      <c r="JR21" s="106"/>
      <c r="JS21" s="108"/>
      <c r="JT21" s="106"/>
      <c r="JU21" s="110"/>
      <c r="JV21" s="106"/>
      <c r="JW21" s="108"/>
      <c r="JX21" s="108"/>
      <c r="JY21" s="105"/>
      <c r="JZ21" s="109"/>
      <c r="KA21" s="105"/>
      <c r="KB21" s="106"/>
      <c r="KC21" s="108"/>
      <c r="KD21" s="106"/>
      <c r="KE21" s="107"/>
      <c r="KF21" s="106"/>
      <c r="KG21" s="108"/>
      <c r="KH21" s="106"/>
      <c r="KI21" s="108"/>
      <c r="KJ21" s="109"/>
      <c r="KK21" s="105"/>
      <c r="KL21" s="106"/>
      <c r="KM21" s="108"/>
      <c r="KN21" s="108"/>
      <c r="KO21" s="109"/>
      <c r="KP21" s="105"/>
      <c r="KQ21" s="108"/>
      <c r="KR21" s="108"/>
      <c r="KS21" s="105"/>
      <c r="KT21" s="109"/>
      <c r="KU21" s="105"/>
      <c r="KV21" s="108"/>
      <c r="KW21" s="105"/>
      <c r="KX21" s="106"/>
      <c r="KY21" s="108"/>
      <c r="KZ21" s="109"/>
    </row>
    <row r="22" spans="1:312" s="87" customFormat="1">
      <c r="A22" s="806"/>
      <c r="B22" s="807">
        <f t="shared" si="0"/>
        <v>0</v>
      </c>
      <c r="C22" s="808" t="e">
        <f>B22/B$39*3</f>
        <v>#DIV/0!</v>
      </c>
      <c r="D22" s="808" t="e">
        <f>B22/B$39*5</f>
        <v>#DIV/0!</v>
      </c>
      <c r="E22" s="813"/>
      <c r="F22" s="814"/>
      <c r="G22" s="378"/>
      <c r="H22" s="133"/>
      <c r="I22" s="128"/>
      <c r="J22" s="129"/>
      <c r="K22" s="130"/>
      <c r="L22" s="128"/>
      <c r="M22" s="128"/>
      <c r="N22" s="129"/>
      <c r="O22" s="127"/>
      <c r="P22" s="130"/>
      <c r="Q22" s="128"/>
      <c r="R22" s="129"/>
      <c r="S22" s="127"/>
      <c r="T22" s="129"/>
      <c r="U22" s="130"/>
      <c r="V22" s="129"/>
      <c r="W22" s="127"/>
      <c r="X22" s="129"/>
      <c r="Y22" s="127"/>
      <c r="Z22" s="131"/>
      <c r="AA22" s="128"/>
      <c r="AB22" s="129"/>
      <c r="AC22" s="127"/>
      <c r="AD22" s="129"/>
      <c r="AE22" s="130"/>
      <c r="AF22" s="128"/>
      <c r="AG22" s="128"/>
      <c r="AH22" s="128"/>
      <c r="AI22" s="128"/>
      <c r="AJ22" s="131"/>
      <c r="AK22" s="132"/>
      <c r="AL22" s="129"/>
      <c r="AM22" s="127"/>
      <c r="AN22" s="127"/>
      <c r="AO22" s="131"/>
      <c r="AP22" s="129"/>
      <c r="AQ22" s="127"/>
      <c r="AR22" s="127"/>
      <c r="AS22" s="128"/>
      <c r="AT22" s="131"/>
      <c r="AU22" s="128"/>
      <c r="AV22" s="129"/>
      <c r="AW22" s="127"/>
      <c r="AX22" s="129"/>
      <c r="AY22" s="130"/>
      <c r="AZ22" s="129"/>
      <c r="BA22" s="127"/>
      <c r="BB22" s="129"/>
      <c r="BC22" s="127"/>
      <c r="BD22" s="131"/>
      <c r="BE22" s="128"/>
      <c r="BF22" s="129"/>
      <c r="BG22" s="127"/>
      <c r="BH22" s="127"/>
      <c r="BI22" s="131"/>
      <c r="BJ22" s="128"/>
      <c r="BK22" s="133"/>
      <c r="BL22" s="133"/>
      <c r="BM22" s="128"/>
      <c r="BN22" s="129"/>
      <c r="BO22" s="127"/>
      <c r="BP22" s="132"/>
      <c r="BQ22" s="128"/>
      <c r="BR22" s="129"/>
      <c r="BS22" s="127"/>
      <c r="BT22" s="130"/>
      <c r="BU22" s="132"/>
      <c r="BV22" s="129"/>
      <c r="BW22" s="127"/>
      <c r="BX22" s="129"/>
      <c r="BY22" s="130"/>
      <c r="BZ22" s="129"/>
      <c r="CA22" s="127"/>
      <c r="CB22" s="129"/>
      <c r="CC22" s="127"/>
      <c r="CD22" s="131"/>
      <c r="CE22" s="128"/>
      <c r="CF22" s="129"/>
      <c r="CG22" s="127"/>
      <c r="CH22" s="129"/>
      <c r="CI22" s="130"/>
      <c r="CJ22" s="128"/>
      <c r="CK22" s="128"/>
      <c r="CL22" s="128"/>
      <c r="CM22" s="128"/>
      <c r="CN22" s="134"/>
      <c r="CO22" s="206"/>
      <c r="CP22" s="127"/>
      <c r="CQ22" s="129"/>
      <c r="CR22" s="127"/>
      <c r="CS22" s="131"/>
      <c r="CT22" s="129"/>
      <c r="CU22" s="127"/>
      <c r="CV22" s="127"/>
      <c r="CW22" s="128"/>
      <c r="CX22" s="131"/>
      <c r="CY22" s="128"/>
      <c r="CZ22" s="129"/>
      <c r="DA22" s="127"/>
      <c r="DB22" s="129"/>
      <c r="DC22" s="130"/>
      <c r="DD22" s="129"/>
      <c r="DE22" s="127"/>
      <c r="DF22" s="129"/>
      <c r="DG22" s="127"/>
      <c r="DH22" s="131"/>
      <c r="DI22" s="128"/>
      <c r="DJ22" s="129"/>
      <c r="DK22" s="127"/>
      <c r="DL22" s="127"/>
      <c r="DM22" s="131"/>
      <c r="DN22" s="128"/>
      <c r="DO22" s="133"/>
      <c r="DP22" s="133"/>
      <c r="DQ22" s="128"/>
      <c r="DR22" s="131"/>
      <c r="DS22" s="128"/>
      <c r="DT22" s="127"/>
      <c r="DU22" s="128"/>
      <c r="DV22" s="129"/>
      <c r="DW22" s="127"/>
      <c r="DX22" s="131"/>
      <c r="DY22" s="128"/>
      <c r="DZ22" s="129"/>
      <c r="EA22" s="127"/>
      <c r="EB22" s="129"/>
      <c r="EC22" s="130"/>
      <c r="ED22" s="129"/>
      <c r="EE22" s="127"/>
      <c r="EF22" s="129"/>
      <c r="EG22" s="127"/>
      <c r="EH22" s="131"/>
      <c r="EI22" s="128"/>
      <c r="EJ22" s="129"/>
      <c r="EK22" s="127"/>
      <c r="EL22" s="129"/>
      <c r="EM22" s="130"/>
      <c r="EN22" s="128"/>
      <c r="EO22" s="128"/>
      <c r="EP22" s="128"/>
      <c r="EQ22" s="128"/>
      <c r="ER22" s="134"/>
      <c r="ES22" s="380"/>
      <c r="ET22" s="128"/>
      <c r="EU22" s="129"/>
      <c r="EV22" s="127"/>
      <c r="EW22" s="130"/>
      <c r="EX22" s="128"/>
      <c r="EY22" s="129"/>
      <c r="EZ22" s="127"/>
      <c r="FA22" s="127"/>
      <c r="FB22" s="129"/>
      <c r="FC22" s="134"/>
      <c r="FD22" s="378"/>
      <c r="FE22" s="133"/>
      <c r="FF22" s="128"/>
      <c r="FG22" s="129"/>
      <c r="FH22" s="130"/>
      <c r="FI22" s="128"/>
      <c r="FJ22" s="128"/>
      <c r="FK22" s="129"/>
      <c r="FL22" s="127"/>
      <c r="FM22" s="130"/>
      <c r="FN22" s="128"/>
      <c r="FO22" s="129"/>
      <c r="FP22" s="127"/>
      <c r="FQ22" s="129"/>
      <c r="FR22" s="130"/>
      <c r="FS22" s="129"/>
      <c r="FT22" s="127"/>
      <c r="FU22" s="129"/>
      <c r="FV22" s="127"/>
      <c r="FW22" s="131"/>
      <c r="FX22" s="128"/>
      <c r="FY22" s="129"/>
      <c r="FZ22" s="127"/>
      <c r="GA22" s="129"/>
      <c r="GB22" s="130"/>
      <c r="GC22" s="128"/>
      <c r="GD22" s="128"/>
      <c r="GE22" s="128"/>
      <c r="GF22" s="128"/>
      <c r="GG22" s="131"/>
      <c r="GH22" s="378"/>
      <c r="GI22" s="133"/>
      <c r="GJ22" s="128"/>
      <c r="GK22" s="129"/>
      <c r="GL22" s="130"/>
      <c r="GM22" s="128"/>
      <c r="GN22" s="128"/>
      <c r="GO22" s="129"/>
      <c r="GP22" s="127"/>
      <c r="GQ22" s="130"/>
      <c r="GR22" s="128"/>
      <c r="GS22" s="129"/>
      <c r="GT22" s="127"/>
      <c r="GU22" s="129"/>
      <c r="GV22" s="130"/>
      <c r="GW22" s="129"/>
      <c r="GX22" s="127"/>
      <c r="GY22" s="129"/>
      <c r="GZ22" s="127"/>
      <c r="HA22" s="131"/>
      <c r="HB22" s="128"/>
      <c r="HC22" s="129"/>
      <c r="HD22" s="127"/>
      <c r="HE22" s="129"/>
      <c r="HF22" s="130"/>
      <c r="HG22" s="128"/>
      <c r="HH22" s="128"/>
      <c r="HI22" s="128"/>
      <c r="HJ22" s="128"/>
      <c r="HK22" s="129"/>
      <c r="HL22" s="135"/>
      <c r="HM22" s="128"/>
      <c r="HN22" s="129"/>
      <c r="HO22" s="127"/>
      <c r="HP22" s="127"/>
      <c r="HQ22" s="131"/>
      <c r="HR22" s="129"/>
      <c r="HS22" s="127"/>
      <c r="HT22" s="127"/>
      <c r="HU22" s="128"/>
      <c r="HV22" s="131"/>
      <c r="HW22" s="128"/>
      <c r="HX22" s="129"/>
      <c r="HY22" s="127"/>
      <c r="HZ22" s="129"/>
      <c r="IA22" s="130"/>
      <c r="IB22" s="129"/>
      <c r="IC22" s="127"/>
      <c r="ID22" s="129"/>
      <c r="IE22" s="127"/>
      <c r="IF22" s="131"/>
      <c r="IG22" s="128"/>
      <c r="IH22" s="129"/>
      <c r="II22" s="127"/>
      <c r="IJ22" s="127"/>
      <c r="IK22" s="131"/>
      <c r="IL22" s="128"/>
      <c r="IM22" s="133"/>
      <c r="IN22" s="133"/>
      <c r="IO22" s="128"/>
      <c r="IP22" s="136"/>
      <c r="IQ22" s="132"/>
      <c r="IR22" s="128"/>
      <c r="IS22" s="129"/>
      <c r="IT22" s="127"/>
      <c r="IU22" s="130"/>
      <c r="IV22" s="132"/>
      <c r="IW22" s="129"/>
      <c r="IX22" s="127"/>
      <c r="IY22" s="129"/>
      <c r="IZ22" s="130"/>
      <c r="JA22" s="129"/>
      <c r="JB22" s="127"/>
      <c r="JC22" s="129"/>
      <c r="JD22" s="127"/>
      <c r="JE22" s="131"/>
      <c r="JF22" s="128"/>
      <c r="JG22" s="129"/>
      <c r="JH22" s="127"/>
      <c r="JI22" s="129"/>
      <c r="JJ22" s="130"/>
      <c r="JK22" s="128"/>
      <c r="JL22" s="128"/>
      <c r="JM22" s="128"/>
      <c r="JN22" s="128"/>
      <c r="JO22" s="134"/>
      <c r="JP22" s="206"/>
      <c r="JQ22" s="127"/>
      <c r="JR22" s="129"/>
      <c r="JS22" s="127"/>
      <c r="JT22" s="129"/>
      <c r="JU22" s="135"/>
      <c r="JV22" s="129"/>
      <c r="JW22" s="127"/>
      <c r="JX22" s="127"/>
      <c r="JY22" s="128"/>
      <c r="JZ22" s="131"/>
      <c r="KA22" s="128"/>
      <c r="KB22" s="129"/>
      <c r="KC22" s="127"/>
      <c r="KD22" s="129"/>
      <c r="KE22" s="130"/>
      <c r="KF22" s="129"/>
      <c r="KG22" s="127"/>
      <c r="KH22" s="129"/>
      <c r="KI22" s="127"/>
      <c r="KJ22" s="131"/>
      <c r="KK22" s="128"/>
      <c r="KL22" s="129"/>
      <c r="KM22" s="127"/>
      <c r="KN22" s="127"/>
      <c r="KO22" s="131"/>
      <c r="KP22" s="128"/>
      <c r="KQ22" s="133"/>
      <c r="KR22" s="133"/>
      <c r="KS22" s="128"/>
      <c r="KT22" s="131"/>
      <c r="KU22" s="128"/>
      <c r="KV22" s="127"/>
      <c r="KW22" s="128"/>
      <c r="KX22" s="129"/>
      <c r="KY22" s="127"/>
      <c r="KZ22" s="131"/>
    </row>
    <row r="23" spans="1:312" s="87" customFormat="1">
      <c r="A23" s="806"/>
      <c r="B23" s="807">
        <f>A23*F23</f>
        <v>0</v>
      </c>
      <c r="C23" s="808" t="e">
        <f>B23/B$39*3</f>
        <v>#DIV/0!</v>
      </c>
      <c r="D23" s="808" t="e">
        <f>B23/B$39*5</f>
        <v>#DIV/0!</v>
      </c>
      <c r="E23" s="381"/>
      <c r="F23" s="382"/>
      <c r="G23" s="97"/>
      <c r="H23" s="93"/>
      <c r="I23" s="93"/>
      <c r="J23" s="94"/>
      <c r="K23" s="95"/>
      <c r="L23" s="93"/>
      <c r="M23" s="93"/>
      <c r="N23" s="94"/>
      <c r="O23" s="92"/>
      <c r="P23" s="95"/>
      <c r="Q23" s="93"/>
      <c r="R23" s="94"/>
      <c r="S23" s="92"/>
      <c r="T23" s="94"/>
      <c r="U23" s="95"/>
      <c r="V23" s="94"/>
      <c r="W23" s="92"/>
      <c r="X23" s="94"/>
      <c r="Y23" s="92"/>
      <c r="Z23" s="96"/>
      <c r="AA23" s="93"/>
      <c r="AB23" s="94"/>
      <c r="AC23" s="92"/>
      <c r="AD23" s="94"/>
      <c r="AE23" s="95"/>
      <c r="AF23" s="93"/>
      <c r="AG23" s="93"/>
      <c r="AH23" s="93"/>
      <c r="AI23" s="93"/>
      <c r="AJ23" s="96"/>
      <c r="AK23" s="97"/>
      <c r="AL23" s="94"/>
      <c r="AM23" s="92"/>
      <c r="AN23" s="92"/>
      <c r="AO23" s="96"/>
      <c r="AP23" s="94"/>
      <c r="AQ23" s="92"/>
      <c r="AR23" s="92"/>
      <c r="AS23" s="93"/>
      <c r="AT23" s="96"/>
      <c r="AU23" s="93"/>
      <c r="AV23" s="94"/>
      <c r="AW23" s="92"/>
      <c r="AX23" s="94"/>
      <c r="AY23" s="95"/>
      <c r="AZ23" s="94"/>
      <c r="BA23" s="92"/>
      <c r="BB23" s="94"/>
      <c r="BC23" s="92"/>
      <c r="BD23" s="96"/>
      <c r="BE23" s="93"/>
      <c r="BF23" s="94"/>
      <c r="BG23" s="92"/>
      <c r="BH23" s="92"/>
      <c r="BI23" s="96"/>
      <c r="BJ23" s="93"/>
      <c r="BK23" s="92"/>
      <c r="BL23" s="93"/>
      <c r="BM23" s="93"/>
      <c r="BN23" s="94"/>
      <c r="BO23" s="92"/>
      <c r="BP23" s="97"/>
      <c r="BQ23" s="93"/>
      <c r="BR23" s="94"/>
      <c r="BS23" s="92"/>
      <c r="BT23" s="95"/>
      <c r="BU23" s="97"/>
      <c r="BV23" s="94"/>
      <c r="BW23" s="92"/>
      <c r="BX23" s="94"/>
      <c r="BY23" s="95"/>
      <c r="BZ23" s="94"/>
      <c r="CA23" s="92"/>
      <c r="CB23" s="94"/>
      <c r="CC23" s="92"/>
      <c r="CD23" s="96"/>
      <c r="CE23" s="93"/>
      <c r="CF23" s="94"/>
      <c r="CG23" s="92"/>
      <c r="CH23" s="94"/>
      <c r="CI23" s="95"/>
      <c r="CJ23" s="93"/>
      <c r="CK23" s="93"/>
      <c r="CL23" s="93"/>
      <c r="CM23" s="93"/>
      <c r="CN23" s="95"/>
      <c r="CO23" s="94"/>
      <c r="CP23" s="92"/>
      <c r="CQ23" s="94"/>
      <c r="CR23" s="92"/>
      <c r="CS23" s="96"/>
      <c r="CT23" s="94"/>
      <c r="CU23" s="92"/>
      <c r="CV23" s="92"/>
      <c r="CW23" s="93"/>
      <c r="CX23" s="96"/>
      <c r="CY23" s="93"/>
      <c r="CZ23" s="94"/>
      <c r="DA23" s="92"/>
      <c r="DB23" s="94"/>
      <c r="DC23" s="95"/>
      <c r="DD23" s="94"/>
      <c r="DE23" s="92"/>
      <c r="DF23" s="94"/>
      <c r="DG23" s="92"/>
      <c r="DH23" s="96"/>
      <c r="DI23" s="93"/>
      <c r="DJ23" s="94"/>
      <c r="DK23" s="92"/>
      <c r="DL23" s="92"/>
      <c r="DM23" s="96"/>
      <c r="DN23" s="93"/>
      <c r="DO23" s="92"/>
      <c r="DP23" s="93"/>
      <c r="DQ23" s="93"/>
      <c r="DR23" s="96"/>
      <c r="DS23" s="93"/>
      <c r="DT23" s="92"/>
      <c r="DU23" s="93"/>
      <c r="DV23" s="94"/>
      <c r="DW23" s="92"/>
      <c r="DX23" s="96"/>
      <c r="DY23" s="93"/>
      <c r="DZ23" s="94"/>
      <c r="EA23" s="92"/>
      <c r="EB23" s="94"/>
      <c r="EC23" s="95"/>
      <c r="ED23" s="94"/>
      <c r="EE23" s="92"/>
      <c r="EF23" s="94"/>
      <c r="EG23" s="92"/>
      <c r="EH23" s="96"/>
      <c r="EI23" s="93"/>
      <c r="EJ23" s="94"/>
      <c r="EK23" s="92"/>
      <c r="EL23" s="94"/>
      <c r="EM23" s="95"/>
      <c r="EN23" s="93"/>
      <c r="EO23" s="93"/>
      <c r="EP23" s="93"/>
      <c r="EQ23" s="93"/>
      <c r="ER23" s="95"/>
      <c r="ES23" s="93"/>
      <c r="ET23" s="93"/>
      <c r="EU23" s="94"/>
      <c r="EV23" s="92"/>
      <c r="EW23" s="95"/>
      <c r="EX23" s="93"/>
      <c r="EY23" s="94"/>
      <c r="EZ23" s="92"/>
      <c r="FA23" s="92"/>
      <c r="FB23" s="94"/>
      <c r="FC23" s="95"/>
      <c r="FD23" s="97"/>
      <c r="FE23" s="93"/>
      <c r="FF23" s="93"/>
      <c r="FG23" s="94"/>
      <c r="FH23" s="95"/>
      <c r="FI23" s="93"/>
      <c r="FJ23" s="93"/>
      <c r="FK23" s="94"/>
      <c r="FL23" s="92"/>
      <c r="FM23" s="95"/>
      <c r="FN23" s="93"/>
      <c r="FO23" s="94"/>
      <c r="FP23" s="92"/>
      <c r="FQ23" s="94"/>
      <c r="FR23" s="95"/>
      <c r="FS23" s="94"/>
      <c r="FT23" s="92"/>
      <c r="FU23" s="94"/>
      <c r="FV23" s="92"/>
      <c r="FW23" s="96"/>
      <c r="FX23" s="93"/>
      <c r="FY23" s="94"/>
      <c r="FZ23" s="92"/>
      <c r="GA23" s="94"/>
      <c r="GB23" s="95"/>
      <c r="GC23" s="93"/>
      <c r="GD23" s="93"/>
      <c r="GE23" s="93"/>
      <c r="GF23" s="93"/>
      <c r="GG23" s="96"/>
      <c r="GH23" s="97"/>
      <c r="GI23" s="93"/>
      <c r="GJ23" s="93"/>
      <c r="GK23" s="94"/>
      <c r="GL23" s="95"/>
      <c r="GM23" s="93"/>
      <c r="GN23" s="93"/>
      <c r="GO23" s="94"/>
      <c r="GP23" s="92"/>
      <c r="GQ23" s="95"/>
      <c r="GR23" s="93"/>
      <c r="GS23" s="94"/>
      <c r="GT23" s="92"/>
      <c r="GU23" s="94"/>
      <c r="GV23" s="95"/>
      <c r="GW23" s="94"/>
      <c r="GX23" s="92"/>
      <c r="GY23" s="94"/>
      <c r="GZ23" s="92"/>
      <c r="HA23" s="96"/>
      <c r="HB23" s="93"/>
      <c r="HC23" s="94"/>
      <c r="HD23" s="92"/>
      <c r="HE23" s="94"/>
      <c r="HF23" s="95"/>
      <c r="HG23" s="93"/>
      <c r="HH23" s="93"/>
      <c r="HI23" s="93"/>
      <c r="HJ23" s="93"/>
      <c r="HK23" s="94"/>
      <c r="HL23" s="103"/>
      <c r="HM23" s="93"/>
      <c r="HN23" s="94"/>
      <c r="HO23" s="92"/>
      <c r="HP23" s="92"/>
      <c r="HQ23" s="96"/>
      <c r="HR23" s="94"/>
      <c r="HS23" s="92"/>
      <c r="HT23" s="92"/>
      <c r="HU23" s="93"/>
      <c r="HV23" s="96"/>
      <c r="HW23" s="93"/>
      <c r="HX23" s="94"/>
      <c r="HY23" s="92"/>
      <c r="HZ23" s="94"/>
      <c r="IA23" s="95"/>
      <c r="IB23" s="94"/>
      <c r="IC23" s="92"/>
      <c r="ID23" s="94"/>
      <c r="IE23" s="92"/>
      <c r="IF23" s="96"/>
      <c r="IG23" s="93"/>
      <c r="IH23" s="94"/>
      <c r="II23" s="92"/>
      <c r="IJ23" s="92"/>
      <c r="IK23" s="96"/>
      <c r="IL23" s="93"/>
      <c r="IM23" s="92"/>
      <c r="IN23" s="93"/>
      <c r="IO23" s="93"/>
      <c r="IP23" s="102"/>
      <c r="IQ23" s="97"/>
      <c r="IR23" s="93"/>
      <c r="IS23" s="94"/>
      <c r="IT23" s="92"/>
      <c r="IU23" s="95"/>
      <c r="IV23" s="97"/>
      <c r="IW23" s="94"/>
      <c r="IX23" s="92"/>
      <c r="IY23" s="94"/>
      <c r="IZ23" s="95"/>
      <c r="JA23" s="94"/>
      <c r="JB23" s="92"/>
      <c r="JC23" s="94"/>
      <c r="JD23" s="92"/>
      <c r="JE23" s="96"/>
      <c r="JF23" s="93"/>
      <c r="JG23" s="94"/>
      <c r="JH23" s="92"/>
      <c r="JI23" s="94"/>
      <c r="JJ23" s="95"/>
      <c r="JK23" s="93"/>
      <c r="JL23" s="93"/>
      <c r="JM23" s="93"/>
      <c r="JN23" s="93"/>
      <c r="JO23" s="95"/>
      <c r="JP23" s="94"/>
      <c r="JQ23" s="92"/>
      <c r="JR23" s="94"/>
      <c r="JS23" s="92"/>
      <c r="JT23" s="94"/>
      <c r="JU23" s="103"/>
      <c r="JV23" s="94"/>
      <c r="JW23" s="92"/>
      <c r="JX23" s="92"/>
      <c r="JY23" s="93"/>
      <c r="JZ23" s="96"/>
      <c r="KA23" s="93"/>
      <c r="KB23" s="94"/>
      <c r="KC23" s="92"/>
      <c r="KD23" s="94"/>
      <c r="KE23" s="95"/>
      <c r="KF23" s="94"/>
      <c r="KG23" s="92"/>
      <c r="KH23" s="94"/>
      <c r="KI23" s="92"/>
      <c r="KJ23" s="96"/>
      <c r="KK23" s="93"/>
      <c r="KL23" s="94"/>
      <c r="KM23" s="92"/>
      <c r="KN23" s="92"/>
      <c r="KO23" s="96"/>
      <c r="KP23" s="93"/>
      <c r="KQ23" s="92"/>
      <c r="KR23" s="93"/>
      <c r="KS23" s="93"/>
      <c r="KT23" s="96"/>
      <c r="KU23" s="93"/>
      <c r="KV23" s="92"/>
      <c r="KW23" s="93"/>
      <c r="KX23" s="94"/>
      <c r="KY23" s="92"/>
      <c r="KZ23" s="96"/>
    </row>
    <row r="24" spans="1:312" s="87" customFormat="1">
      <c r="A24" s="806"/>
      <c r="B24" s="807">
        <f t="shared" ref="B24:B37" si="1">A24*F24</f>
        <v>0</v>
      </c>
      <c r="C24" s="808" t="e">
        <f>B24/B$39*3</f>
        <v>#DIV/0!</v>
      </c>
      <c r="D24" s="808" t="e">
        <f>B24/B$39*5</f>
        <v>#DIV/0!</v>
      </c>
      <c r="E24" s="381"/>
      <c r="F24" s="811"/>
      <c r="G24" s="104"/>
      <c r="H24" s="108"/>
      <c r="I24" s="105"/>
      <c r="J24" s="106" t="s">
        <v>76</v>
      </c>
      <c r="K24" s="107"/>
      <c r="L24" s="105"/>
      <c r="M24" s="105"/>
      <c r="N24" s="106"/>
      <c r="O24" s="108"/>
      <c r="P24" s="107"/>
      <c r="Q24" s="105"/>
      <c r="R24" s="106"/>
      <c r="S24" s="108"/>
      <c r="T24" s="106"/>
      <c r="U24" s="107"/>
      <c r="V24" s="106"/>
      <c r="W24" s="108"/>
      <c r="X24" s="106"/>
      <c r="Y24" s="108"/>
      <c r="Z24" s="109"/>
      <c r="AA24" s="105"/>
      <c r="AB24" s="106"/>
      <c r="AC24" s="108"/>
      <c r="AD24" s="106"/>
      <c r="AE24" s="107"/>
      <c r="AF24" s="105"/>
      <c r="AG24" s="105"/>
      <c r="AH24" s="105"/>
      <c r="AI24" s="105"/>
      <c r="AJ24" s="109"/>
      <c r="AK24" s="104"/>
      <c r="AL24" s="106"/>
      <c r="AM24" s="108"/>
      <c r="AN24" s="108"/>
      <c r="AO24" s="109"/>
      <c r="AP24" s="106"/>
      <c r="AQ24" s="108"/>
      <c r="AR24" s="108"/>
      <c r="AS24" s="105"/>
      <c r="AT24" s="109"/>
      <c r="AU24" s="105"/>
      <c r="AV24" s="106"/>
      <c r="AW24" s="108"/>
      <c r="AX24" s="106"/>
      <c r="AY24" s="107"/>
      <c r="AZ24" s="106"/>
      <c r="BA24" s="108"/>
      <c r="BB24" s="106"/>
      <c r="BC24" s="108"/>
      <c r="BD24" s="109"/>
      <c r="BE24" s="105"/>
      <c r="BF24" s="106"/>
      <c r="BG24" s="108"/>
      <c r="BH24" s="108"/>
      <c r="BI24" s="109"/>
      <c r="BJ24" s="105"/>
      <c r="BK24" s="108"/>
      <c r="BL24" s="108"/>
      <c r="BM24" s="105"/>
      <c r="BN24" s="106"/>
      <c r="BO24" s="108"/>
      <c r="BP24" s="104"/>
      <c r="BQ24" s="105"/>
      <c r="BR24" s="106"/>
      <c r="BS24" s="108"/>
      <c r="BT24" s="107"/>
      <c r="BU24" s="104"/>
      <c r="BV24" s="106"/>
      <c r="BW24" s="108"/>
      <c r="BX24" s="106"/>
      <c r="BY24" s="107"/>
      <c r="BZ24" s="106"/>
      <c r="CA24" s="108"/>
      <c r="CB24" s="106"/>
      <c r="CC24" s="108"/>
      <c r="CD24" s="109"/>
      <c r="CE24" s="105"/>
      <c r="CF24" s="106"/>
      <c r="CG24" s="108"/>
      <c r="CH24" s="106"/>
      <c r="CI24" s="107"/>
      <c r="CJ24" s="105"/>
      <c r="CK24" s="105"/>
      <c r="CL24" s="105"/>
      <c r="CM24" s="105"/>
      <c r="CN24" s="107"/>
      <c r="CO24" s="106"/>
      <c r="CP24" s="108"/>
      <c r="CQ24" s="106"/>
      <c r="CR24" s="108"/>
      <c r="CS24" s="109"/>
      <c r="CT24" s="106"/>
      <c r="CU24" s="108"/>
      <c r="CV24" s="108"/>
      <c r="CW24" s="105"/>
      <c r="CX24" s="109"/>
      <c r="CY24" s="105"/>
      <c r="CZ24" s="106"/>
      <c r="DA24" s="108"/>
      <c r="DB24" s="106"/>
      <c r="DC24" s="107"/>
      <c r="DD24" s="106"/>
      <c r="DE24" s="108"/>
      <c r="DF24" s="106"/>
      <c r="DG24" s="108"/>
      <c r="DH24" s="109"/>
      <c r="DI24" s="105"/>
      <c r="DJ24" s="106"/>
      <c r="DK24" s="108"/>
      <c r="DL24" s="108"/>
      <c r="DM24" s="109"/>
      <c r="DN24" s="105"/>
      <c r="DO24" s="108"/>
      <c r="DP24" s="108"/>
      <c r="DQ24" s="105"/>
      <c r="DR24" s="109"/>
      <c r="DS24" s="105"/>
      <c r="DT24" s="108"/>
      <c r="DU24" s="105"/>
      <c r="DV24" s="106"/>
      <c r="DW24" s="108"/>
      <c r="DX24" s="109"/>
      <c r="DY24" s="105"/>
      <c r="DZ24" s="106"/>
      <c r="EA24" s="108"/>
      <c r="EB24" s="106"/>
      <c r="EC24" s="107"/>
      <c r="ED24" s="106"/>
      <c r="EE24" s="108"/>
      <c r="EF24" s="106"/>
      <c r="EG24" s="108"/>
      <c r="EH24" s="109"/>
      <c r="EI24" s="105"/>
      <c r="EJ24" s="106"/>
      <c r="EK24" s="108"/>
      <c r="EL24" s="106"/>
      <c r="EM24" s="107"/>
      <c r="EN24" s="105"/>
      <c r="EO24" s="105"/>
      <c r="EP24" s="105"/>
      <c r="EQ24" s="105"/>
      <c r="ER24" s="107"/>
      <c r="ES24" s="105"/>
      <c r="ET24" s="105"/>
      <c r="EU24" s="106"/>
      <c r="EV24" s="108"/>
      <c r="EW24" s="107"/>
      <c r="EX24" s="105"/>
      <c r="EY24" s="106"/>
      <c r="EZ24" s="108"/>
      <c r="FA24" s="108"/>
      <c r="FB24" s="106"/>
      <c r="FC24" s="107"/>
      <c r="FD24" s="104"/>
      <c r="FE24" s="108"/>
      <c r="FF24" s="105"/>
      <c r="FG24" s="106"/>
      <c r="FH24" s="107"/>
      <c r="FI24" s="105"/>
      <c r="FJ24" s="105"/>
      <c r="FK24" s="106"/>
      <c r="FL24" s="108"/>
      <c r="FM24" s="107"/>
      <c r="FN24" s="105"/>
      <c r="FO24" s="106"/>
      <c r="FP24" s="108"/>
      <c r="FQ24" s="106"/>
      <c r="FR24" s="107"/>
      <c r="FS24" s="106"/>
      <c r="FT24" s="108"/>
      <c r="FU24" s="106"/>
      <c r="FV24" s="108"/>
      <c r="FW24" s="109"/>
      <c r="FX24" s="105"/>
      <c r="FY24" s="106"/>
      <c r="FZ24" s="108"/>
      <c r="GA24" s="106"/>
      <c r="GB24" s="107"/>
      <c r="GC24" s="105"/>
      <c r="GD24" s="105"/>
      <c r="GE24" s="105"/>
      <c r="GF24" s="105"/>
      <c r="GG24" s="109"/>
      <c r="GH24" s="104"/>
      <c r="GI24" s="108"/>
      <c r="GJ24" s="105"/>
      <c r="GK24" s="106"/>
      <c r="GL24" s="107"/>
      <c r="GM24" s="105"/>
      <c r="GN24" s="105"/>
      <c r="GO24" s="106"/>
      <c r="GP24" s="108"/>
      <c r="GQ24" s="107"/>
      <c r="GR24" s="105"/>
      <c r="GS24" s="106"/>
      <c r="GT24" s="108"/>
      <c r="GU24" s="106"/>
      <c r="GV24" s="107"/>
      <c r="GW24" s="106"/>
      <c r="GX24" s="108"/>
      <c r="GY24" s="106"/>
      <c r="GZ24" s="108"/>
      <c r="HA24" s="109"/>
      <c r="HB24" s="105"/>
      <c r="HC24" s="106"/>
      <c r="HD24" s="108"/>
      <c r="HE24" s="106"/>
      <c r="HF24" s="107"/>
      <c r="HG24" s="105"/>
      <c r="HH24" s="105"/>
      <c r="HI24" s="105"/>
      <c r="HJ24" s="105"/>
      <c r="HK24" s="106"/>
      <c r="HL24" s="110"/>
      <c r="HM24" s="105"/>
      <c r="HN24" s="106"/>
      <c r="HO24" s="108"/>
      <c r="HP24" s="108"/>
      <c r="HQ24" s="109"/>
      <c r="HR24" s="106"/>
      <c r="HS24" s="108"/>
      <c r="HT24" s="108"/>
      <c r="HU24" s="105"/>
      <c r="HV24" s="109"/>
      <c r="HW24" s="105"/>
      <c r="HX24" s="106"/>
      <c r="HY24" s="108"/>
      <c r="HZ24" s="106"/>
      <c r="IA24" s="107"/>
      <c r="IB24" s="106"/>
      <c r="IC24" s="108"/>
      <c r="ID24" s="106"/>
      <c r="IE24" s="108"/>
      <c r="IF24" s="109"/>
      <c r="IG24" s="105"/>
      <c r="IH24" s="106"/>
      <c r="II24" s="108"/>
      <c r="IJ24" s="108"/>
      <c r="IK24" s="109"/>
      <c r="IL24" s="105"/>
      <c r="IM24" s="108"/>
      <c r="IN24" s="108"/>
      <c r="IO24" s="105"/>
      <c r="IP24" s="111"/>
      <c r="IQ24" s="104"/>
      <c r="IR24" s="105"/>
      <c r="IS24" s="106"/>
      <c r="IT24" s="108"/>
      <c r="IU24" s="107"/>
      <c r="IV24" s="104"/>
      <c r="IW24" s="106"/>
      <c r="IX24" s="108"/>
      <c r="IY24" s="106"/>
      <c r="IZ24" s="107"/>
      <c r="JA24" s="106"/>
      <c r="JB24" s="108"/>
      <c r="JC24" s="106"/>
      <c r="JD24" s="108"/>
      <c r="JE24" s="109"/>
      <c r="JF24" s="105"/>
      <c r="JG24" s="106"/>
      <c r="JH24" s="108"/>
      <c r="JI24" s="106"/>
      <c r="JJ24" s="107"/>
      <c r="JK24" s="105"/>
      <c r="JL24" s="105"/>
      <c r="JM24" s="105"/>
      <c r="JN24" s="105"/>
      <c r="JO24" s="107"/>
      <c r="JP24" s="106"/>
      <c r="JQ24" s="108"/>
      <c r="JR24" s="106"/>
      <c r="JS24" s="108"/>
      <c r="JT24" s="106"/>
      <c r="JU24" s="110"/>
      <c r="JV24" s="106"/>
      <c r="JW24" s="108"/>
      <c r="JX24" s="108"/>
      <c r="JY24" s="105"/>
      <c r="JZ24" s="109"/>
      <c r="KA24" s="105"/>
      <c r="KB24" s="106"/>
      <c r="KC24" s="108"/>
      <c r="KD24" s="106"/>
      <c r="KE24" s="107"/>
      <c r="KF24" s="106"/>
      <c r="KG24" s="108"/>
      <c r="KH24" s="106"/>
      <c r="KI24" s="108"/>
      <c r="KJ24" s="109"/>
      <c r="KK24" s="105"/>
      <c r="KL24" s="106"/>
      <c r="KM24" s="108"/>
      <c r="KN24" s="108"/>
      <c r="KO24" s="109"/>
      <c r="KP24" s="105"/>
      <c r="KQ24" s="108"/>
      <c r="KR24" s="108"/>
      <c r="KS24" s="105"/>
      <c r="KT24" s="109"/>
      <c r="KU24" s="105"/>
      <c r="KV24" s="108"/>
      <c r="KW24" s="105"/>
      <c r="KX24" s="106"/>
      <c r="KY24" s="108"/>
      <c r="KZ24" s="109"/>
    </row>
    <row r="25" spans="1:312" s="87" customFormat="1">
      <c r="A25" s="806"/>
      <c r="B25" s="807">
        <f t="shared" si="1"/>
        <v>0</v>
      </c>
      <c r="C25" s="808" t="e">
        <f>B25/B$39*3</f>
        <v>#DIV/0!</v>
      </c>
      <c r="D25" s="808" t="e">
        <f>B25/B$39*5</f>
        <v>#DIV/0!</v>
      </c>
      <c r="E25" s="381"/>
      <c r="F25" s="811"/>
      <c r="G25" s="104"/>
      <c r="H25" s="108"/>
      <c r="I25" s="105"/>
      <c r="J25" s="106"/>
      <c r="K25" s="107"/>
      <c r="L25" s="105"/>
      <c r="M25" s="105"/>
      <c r="N25" s="106"/>
      <c r="O25" s="108"/>
      <c r="P25" s="107"/>
      <c r="Q25" s="105"/>
      <c r="R25" s="106"/>
      <c r="S25" s="108"/>
      <c r="T25" s="106"/>
      <c r="U25" s="107"/>
      <c r="V25" s="106"/>
      <c r="W25" s="108"/>
      <c r="X25" s="106"/>
      <c r="Y25" s="108"/>
      <c r="Z25" s="109"/>
      <c r="AA25" s="105"/>
      <c r="AB25" s="106"/>
      <c r="AC25" s="108"/>
      <c r="AD25" s="106"/>
      <c r="AE25" s="107"/>
      <c r="AF25" s="105"/>
      <c r="AG25" s="105"/>
      <c r="AH25" s="108"/>
      <c r="AI25" s="105"/>
      <c r="AJ25" s="109"/>
      <c r="AK25" s="104"/>
      <c r="AL25" s="106"/>
      <c r="AM25" s="108"/>
      <c r="AN25" s="108"/>
      <c r="AO25" s="109"/>
      <c r="AP25" s="106"/>
      <c r="AQ25" s="108"/>
      <c r="AR25" s="108"/>
      <c r="AS25" s="105"/>
      <c r="AT25" s="109"/>
      <c r="AU25" s="105"/>
      <c r="AV25" s="106"/>
      <c r="AW25" s="108"/>
      <c r="AX25" s="106"/>
      <c r="AY25" s="107"/>
      <c r="AZ25" s="106"/>
      <c r="BA25" s="108"/>
      <c r="BB25" s="106"/>
      <c r="BC25" s="108"/>
      <c r="BD25" s="109"/>
      <c r="BE25" s="105"/>
      <c r="BF25" s="106"/>
      <c r="BG25" s="108"/>
      <c r="BH25" s="108"/>
      <c r="BI25" s="109"/>
      <c r="BJ25" s="105"/>
      <c r="BK25" s="108"/>
      <c r="BL25" s="108"/>
      <c r="BM25" s="105"/>
      <c r="BN25" s="106"/>
      <c r="BO25" s="108"/>
      <c r="BP25" s="104"/>
      <c r="BQ25" s="105"/>
      <c r="BR25" s="106"/>
      <c r="BS25" s="108"/>
      <c r="BT25" s="107"/>
      <c r="BU25" s="104"/>
      <c r="BV25" s="106"/>
      <c r="BW25" s="108"/>
      <c r="BX25" s="106"/>
      <c r="BY25" s="107"/>
      <c r="BZ25" s="106"/>
      <c r="CA25" s="108"/>
      <c r="CB25" s="106"/>
      <c r="CC25" s="108"/>
      <c r="CD25" s="109"/>
      <c r="CE25" s="105"/>
      <c r="CF25" s="106"/>
      <c r="CG25" s="108"/>
      <c r="CH25" s="106"/>
      <c r="CI25" s="107"/>
      <c r="CJ25" s="105"/>
      <c r="CK25" s="105"/>
      <c r="CL25" s="108"/>
      <c r="CM25" s="105"/>
      <c r="CN25" s="107"/>
      <c r="CO25" s="106"/>
      <c r="CP25" s="108"/>
      <c r="CQ25" s="106"/>
      <c r="CR25" s="108"/>
      <c r="CS25" s="109"/>
      <c r="CT25" s="106"/>
      <c r="CU25" s="108"/>
      <c r="CV25" s="108"/>
      <c r="CW25" s="105"/>
      <c r="CX25" s="109"/>
      <c r="CY25" s="105"/>
      <c r="CZ25" s="106"/>
      <c r="DA25" s="108"/>
      <c r="DB25" s="106"/>
      <c r="DC25" s="107"/>
      <c r="DD25" s="106"/>
      <c r="DE25" s="108"/>
      <c r="DF25" s="106"/>
      <c r="DG25" s="108"/>
      <c r="DH25" s="109"/>
      <c r="DI25" s="105"/>
      <c r="DJ25" s="106"/>
      <c r="DK25" s="108"/>
      <c r="DL25" s="108"/>
      <c r="DM25" s="109"/>
      <c r="DN25" s="105"/>
      <c r="DO25" s="108"/>
      <c r="DP25" s="108"/>
      <c r="DQ25" s="105"/>
      <c r="DR25" s="109"/>
      <c r="DS25" s="105"/>
      <c r="DT25" s="108"/>
      <c r="DU25" s="105"/>
      <c r="DV25" s="106"/>
      <c r="DW25" s="108"/>
      <c r="DX25" s="109"/>
      <c r="DY25" s="105"/>
      <c r="DZ25" s="106"/>
      <c r="EA25" s="108"/>
      <c r="EB25" s="106"/>
      <c r="EC25" s="107"/>
      <c r="ED25" s="106"/>
      <c r="EE25" s="108"/>
      <c r="EF25" s="106"/>
      <c r="EG25" s="108"/>
      <c r="EH25" s="109"/>
      <c r="EI25" s="105"/>
      <c r="EJ25" s="106"/>
      <c r="EK25" s="108"/>
      <c r="EL25" s="106"/>
      <c r="EM25" s="107"/>
      <c r="EN25" s="105"/>
      <c r="EO25" s="105"/>
      <c r="EP25" s="108"/>
      <c r="EQ25" s="105"/>
      <c r="ER25" s="107"/>
      <c r="ES25" s="105"/>
      <c r="ET25" s="105"/>
      <c r="EU25" s="106"/>
      <c r="EV25" s="108"/>
      <c r="EW25" s="107"/>
      <c r="EX25" s="105"/>
      <c r="EY25" s="106"/>
      <c r="EZ25" s="108"/>
      <c r="FA25" s="108"/>
      <c r="FB25" s="106"/>
      <c r="FC25" s="107"/>
      <c r="FD25" s="104"/>
      <c r="FE25" s="108"/>
      <c r="FF25" s="105"/>
      <c r="FG25" s="106"/>
      <c r="FH25" s="107"/>
      <c r="FI25" s="105"/>
      <c r="FJ25" s="105"/>
      <c r="FK25" s="106"/>
      <c r="FL25" s="108"/>
      <c r="FM25" s="107"/>
      <c r="FN25" s="105"/>
      <c r="FO25" s="106"/>
      <c r="FP25" s="108"/>
      <c r="FQ25" s="106"/>
      <c r="FR25" s="107"/>
      <c r="FS25" s="106"/>
      <c r="FT25" s="108"/>
      <c r="FU25" s="106"/>
      <c r="FV25" s="108"/>
      <c r="FW25" s="109"/>
      <c r="FX25" s="105"/>
      <c r="FY25" s="106"/>
      <c r="FZ25" s="108"/>
      <c r="GA25" s="106"/>
      <c r="GB25" s="107"/>
      <c r="GC25" s="105"/>
      <c r="GD25" s="105"/>
      <c r="GE25" s="108"/>
      <c r="GF25" s="105"/>
      <c r="GG25" s="109"/>
      <c r="GH25" s="104"/>
      <c r="GI25" s="108"/>
      <c r="GJ25" s="105"/>
      <c r="GK25" s="106"/>
      <c r="GL25" s="107"/>
      <c r="GM25" s="105"/>
      <c r="GN25" s="105"/>
      <c r="GO25" s="106"/>
      <c r="GP25" s="108"/>
      <c r="GQ25" s="107"/>
      <c r="GR25" s="105"/>
      <c r="GS25" s="106"/>
      <c r="GT25" s="108"/>
      <c r="GU25" s="106"/>
      <c r="GV25" s="107"/>
      <c r="GW25" s="106"/>
      <c r="GX25" s="108"/>
      <c r="GY25" s="106"/>
      <c r="GZ25" s="108"/>
      <c r="HA25" s="109"/>
      <c r="HB25" s="105"/>
      <c r="HC25" s="106"/>
      <c r="HD25" s="108"/>
      <c r="HE25" s="106"/>
      <c r="HF25" s="107"/>
      <c r="HG25" s="105"/>
      <c r="HH25" s="105"/>
      <c r="HI25" s="108"/>
      <c r="HJ25" s="105"/>
      <c r="HK25" s="106"/>
      <c r="HL25" s="110"/>
      <c r="HM25" s="105"/>
      <c r="HN25" s="106"/>
      <c r="HO25" s="108"/>
      <c r="HP25" s="108"/>
      <c r="HQ25" s="109"/>
      <c r="HR25" s="106"/>
      <c r="HS25" s="108"/>
      <c r="HT25" s="108"/>
      <c r="HU25" s="105"/>
      <c r="HV25" s="109"/>
      <c r="HW25" s="105"/>
      <c r="HX25" s="106"/>
      <c r="HY25" s="108"/>
      <c r="HZ25" s="106"/>
      <c r="IA25" s="107"/>
      <c r="IB25" s="106"/>
      <c r="IC25" s="108"/>
      <c r="ID25" s="106"/>
      <c r="IE25" s="108"/>
      <c r="IF25" s="109"/>
      <c r="IG25" s="105"/>
      <c r="IH25" s="106"/>
      <c r="II25" s="108"/>
      <c r="IJ25" s="108"/>
      <c r="IK25" s="109"/>
      <c r="IL25" s="105"/>
      <c r="IM25" s="108"/>
      <c r="IN25" s="108"/>
      <c r="IO25" s="105"/>
      <c r="IP25" s="111"/>
      <c r="IQ25" s="104"/>
      <c r="IR25" s="105"/>
      <c r="IS25" s="106"/>
      <c r="IT25" s="108"/>
      <c r="IU25" s="107"/>
      <c r="IV25" s="104"/>
      <c r="IW25" s="106"/>
      <c r="IX25" s="108"/>
      <c r="IY25" s="106"/>
      <c r="IZ25" s="107"/>
      <c r="JA25" s="106"/>
      <c r="JB25" s="108"/>
      <c r="JC25" s="106"/>
      <c r="JD25" s="108"/>
      <c r="JE25" s="109"/>
      <c r="JF25" s="105"/>
      <c r="JG25" s="106"/>
      <c r="JH25" s="108"/>
      <c r="JI25" s="106"/>
      <c r="JJ25" s="107"/>
      <c r="JK25" s="105"/>
      <c r="JL25" s="105"/>
      <c r="JM25" s="108"/>
      <c r="JN25" s="105"/>
      <c r="JO25" s="107"/>
      <c r="JP25" s="106"/>
      <c r="JQ25" s="108"/>
      <c r="JR25" s="106"/>
      <c r="JS25" s="108"/>
      <c r="JT25" s="106"/>
      <c r="JU25" s="110"/>
      <c r="JV25" s="106"/>
      <c r="JW25" s="108"/>
      <c r="JX25" s="108"/>
      <c r="JY25" s="105"/>
      <c r="JZ25" s="109"/>
      <c r="KA25" s="105"/>
      <c r="KB25" s="106"/>
      <c r="KC25" s="108"/>
      <c r="KD25" s="106"/>
      <c r="KE25" s="107"/>
      <c r="KF25" s="106"/>
      <c r="KG25" s="108"/>
      <c r="KH25" s="106"/>
      <c r="KI25" s="108"/>
      <c r="KJ25" s="109"/>
      <c r="KK25" s="105"/>
      <c r="KL25" s="106"/>
      <c r="KM25" s="108"/>
      <c r="KN25" s="108"/>
      <c r="KO25" s="109"/>
      <c r="KP25" s="105"/>
      <c r="KQ25" s="108"/>
      <c r="KR25" s="108"/>
      <c r="KS25" s="105"/>
      <c r="KT25" s="109"/>
      <c r="KU25" s="105"/>
      <c r="KV25" s="108"/>
      <c r="KW25" s="105"/>
      <c r="KX25" s="106"/>
      <c r="KY25" s="108"/>
      <c r="KZ25" s="109"/>
    </row>
    <row r="26" spans="1:312" s="87" customFormat="1">
      <c r="A26" s="806"/>
      <c r="B26" s="807">
        <f t="shared" si="1"/>
        <v>0</v>
      </c>
      <c r="C26" s="808" t="e">
        <f>B26/B$39*3</f>
        <v>#DIV/0!</v>
      </c>
      <c r="D26" s="808" t="e">
        <f>B26/B$39*5</f>
        <v>#DIV/0!</v>
      </c>
      <c r="E26" s="381"/>
      <c r="F26" s="811"/>
      <c r="G26" s="100"/>
      <c r="H26" s="108"/>
      <c r="I26" s="105"/>
      <c r="J26" s="106"/>
      <c r="K26" s="107"/>
      <c r="L26" s="105"/>
      <c r="M26" s="105"/>
      <c r="N26" s="106"/>
      <c r="O26" s="108"/>
      <c r="P26" s="107"/>
      <c r="Q26" s="105"/>
      <c r="R26" s="106"/>
      <c r="S26" s="108"/>
      <c r="T26" s="106"/>
      <c r="U26" s="107"/>
      <c r="V26" s="106"/>
      <c r="W26" s="108"/>
      <c r="X26" s="106"/>
      <c r="Y26" s="108"/>
      <c r="Z26" s="109"/>
      <c r="AA26" s="105"/>
      <c r="AB26" s="106"/>
      <c r="AC26" s="108"/>
      <c r="AD26" s="106"/>
      <c r="AE26" s="107"/>
      <c r="AF26" s="105"/>
      <c r="AG26" s="105"/>
      <c r="AH26" s="105"/>
      <c r="AI26" s="105"/>
      <c r="AJ26" s="109"/>
      <c r="AK26" s="104"/>
      <c r="AL26" s="106"/>
      <c r="AM26" s="108"/>
      <c r="AN26" s="108"/>
      <c r="AO26" s="109"/>
      <c r="AP26" s="106"/>
      <c r="AQ26" s="108"/>
      <c r="AR26" s="108"/>
      <c r="AS26" s="105"/>
      <c r="AT26" s="109"/>
      <c r="AU26" s="105"/>
      <c r="AV26" s="106"/>
      <c r="AW26" s="108"/>
      <c r="AX26" s="106"/>
      <c r="AY26" s="107"/>
      <c r="AZ26" s="106"/>
      <c r="BA26" s="108"/>
      <c r="BB26" s="106"/>
      <c r="BC26" s="108"/>
      <c r="BD26" s="109"/>
      <c r="BE26" s="105"/>
      <c r="BF26" s="106"/>
      <c r="BG26" s="108"/>
      <c r="BH26" s="108"/>
      <c r="BI26" s="109"/>
      <c r="BJ26" s="105"/>
      <c r="BK26" s="98"/>
      <c r="BL26" s="108"/>
      <c r="BM26" s="105"/>
      <c r="BN26" s="106"/>
      <c r="BO26" s="108"/>
      <c r="BP26" s="104"/>
      <c r="BQ26" s="105"/>
      <c r="BR26" s="106"/>
      <c r="BS26" s="108"/>
      <c r="BT26" s="107"/>
      <c r="BU26" s="104"/>
      <c r="BV26" s="106"/>
      <c r="BW26" s="108"/>
      <c r="BX26" s="106"/>
      <c r="BY26" s="107"/>
      <c r="BZ26" s="106"/>
      <c r="CA26" s="108"/>
      <c r="CB26" s="106"/>
      <c r="CC26" s="108"/>
      <c r="CD26" s="109"/>
      <c r="CE26" s="105"/>
      <c r="CF26" s="106"/>
      <c r="CG26" s="108"/>
      <c r="CH26" s="106"/>
      <c r="CI26" s="107"/>
      <c r="CJ26" s="105"/>
      <c r="CK26" s="105"/>
      <c r="CL26" s="105"/>
      <c r="CM26" s="105"/>
      <c r="CN26" s="99"/>
      <c r="CO26" s="106"/>
      <c r="CP26" s="108"/>
      <c r="CQ26" s="106"/>
      <c r="CR26" s="108"/>
      <c r="CS26" s="109"/>
      <c r="CT26" s="106"/>
      <c r="CU26" s="108"/>
      <c r="CV26" s="108"/>
      <c r="CW26" s="105"/>
      <c r="CX26" s="109"/>
      <c r="CY26" s="105"/>
      <c r="CZ26" s="106"/>
      <c r="DA26" s="108"/>
      <c r="DB26" s="106"/>
      <c r="DC26" s="107"/>
      <c r="DD26" s="106"/>
      <c r="DE26" s="108"/>
      <c r="DF26" s="106"/>
      <c r="DG26" s="108"/>
      <c r="DH26" s="109"/>
      <c r="DI26" s="105"/>
      <c r="DJ26" s="106"/>
      <c r="DK26" s="108"/>
      <c r="DL26" s="108"/>
      <c r="DM26" s="109"/>
      <c r="DN26" s="105"/>
      <c r="DO26" s="98"/>
      <c r="DP26" s="108"/>
      <c r="DQ26" s="105"/>
      <c r="DR26" s="109"/>
      <c r="DS26" s="105"/>
      <c r="DT26" s="108"/>
      <c r="DU26" s="105"/>
      <c r="DV26" s="106"/>
      <c r="DW26" s="108"/>
      <c r="DX26" s="109"/>
      <c r="DY26" s="105"/>
      <c r="DZ26" s="106"/>
      <c r="EA26" s="108"/>
      <c r="EB26" s="106"/>
      <c r="EC26" s="107"/>
      <c r="ED26" s="106"/>
      <c r="EE26" s="108"/>
      <c r="EF26" s="106"/>
      <c r="EG26" s="108"/>
      <c r="EH26" s="109"/>
      <c r="EI26" s="105"/>
      <c r="EJ26" s="106"/>
      <c r="EK26" s="108"/>
      <c r="EL26" s="106"/>
      <c r="EM26" s="107"/>
      <c r="EN26" s="105"/>
      <c r="EO26" s="105"/>
      <c r="EP26" s="105"/>
      <c r="EQ26" s="105"/>
      <c r="ER26" s="99"/>
      <c r="ES26" s="105"/>
      <c r="ET26" s="105"/>
      <c r="EU26" s="106"/>
      <c r="EV26" s="108"/>
      <c r="EW26" s="107"/>
      <c r="EX26" s="105"/>
      <c r="EY26" s="106"/>
      <c r="EZ26" s="108"/>
      <c r="FA26" s="108"/>
      <c r="FB26" s="106"/>
      <c r="FC26" s="99"/>
      <c r="FD26" s="100"/>
      <c r="FE26" s="108"/>
      <c r="FF26" s="105"/>
      <c r="FG26" s="106"/>
      <c r="FH26" s="107"/>
      <c r="FI26" s="105"/>
      <c r="FJ26" s="105"/>
      <c r="FK26" s="106"/>
      <c r="FL26" s="108"/>
      <c r="FM26" s="107"/>
      <c r="FN26" s="105"/>
      <c r="FO26" s="106"/>
      <c r="FP26" s="108"/>
      <c r="FQ26" s="106"/>
      <c r="FR26" s="107"/>
      <c r="FS26" s="106"/>
      <c r="FT26" s="108"/>
      <c r="FU26" s="106"/>
      <c r="FV26" s="108"/>
      <c r="FW26" s="109"/>
      <c r="FX26" s="105"/>
      <c r="FY26" s="106"/>
      <c r="FZ26" s="108"/>
      <c r="GA26" s="106"/>
      <c r="GB26" s="107"/>
      <c r="GC26" s="105"/>
      <c r="GD26" s="105"/>
      <c r="GE26" s="105"/>
      <c r="GF26" s="105"/>
      <c r="GG26" s="109"/>
      <c r="GH26" s="100"/>
      <c r="GI26" s="108"/>
      <c r="GJ26" s="105"/>
      <c r="GK26" s="106"/>
      <c r="GL26" s="107"/>
      <c r="GM26" s="105"/>
      <c r="GN26" s="105"/>
      <c r="GO26" s="106"/>
      <c r="GP26" s="108"/>
      <c r="GQ26" s="107"/>
      <c r="GR26" s="105"/>
      <c r="GS26" s="106"/>
      <c r="GT26" s="108"/>
      <c r="GU26" s="106"/>
      <c r="GV26" s="107"/>
      <c r="GW26" s="106"/>
      <c r="GX26" s="108"/>
      <c r="GY26" s="106"/>
      <c r="GZ26" s="108"/>
      <c r="HA26" s="109"/>
      <c r="HB26" s="105"/>
      <c r="HC26" s="106"/>
      <c r="HD26" s="108"/>
      <c r="HE26" s="106"/>
      <c r="HF26" s="107"/>
      <c r="HG26" s="105"/>
      <c r="HH26" s="105"/>
      <c r="HI26" s="105"/>
      <c r="HJ26" s="105"/>
      <c r="HK26" s="106"/>
      <c r="HL26" s="110"/>
      <c r="HM26" s="105"/>
      <c r="HN26" s="106"/>
      <c r="HO26" s="108"/>
      <c r="HP26" s="108"/>
      <c r="HQ26" s="109"/>
      <c r="HR26" s="106"/>
      <c r="HS26" s="108"/>
      <c r="HT26" s="108"/>
      <c r="HU26" s="105"/>
      <c r="HV26" s="109"/>
      <c r="HW26" s="105"/>
      <c r="HX26" s="106"/>
      <c r="HY26" s="108"/>
      <c r="HZ26" s="106"/>
      <c r="IA26" s="107"/>
      <c r="IB26" s="106"/>
      <c r="IC26" s="108"/>
      <c r="ID26" s="106"/>
      <c r="IE26" s="108"/>
      <c r="IF26" s="109"/>
      <c r="IG26" s="105"/>
      <c r="IH26" s="106"/>
      <c r="II26" s="108"/>
      <c r="IJ26" s="108"/>
      <c r="IK26" s="109"/>
      <c r="IL26" s="105"/>
      <c r="IM26" s="98"/>
      <c r="IN26" s="108"/>
      <c r="IO26" s="105"/>
      <c r="IP26" s="111"/>
      <c r="IQ26" s="104"/>
      <c r="IR26" s="105"/>
      <c r="IS26" s="106"/>
      <c r="IT26" s="108"/>
      <c r="IU26" s="107"/>
      <c r="IV26" s="104"/>
      <c r="IW26" s="106"/>
      <c r="IX26" s="108"/>
      <c r="IY26" s="106"/>
      <c r="IZ26" s="107"/>
      <c r="JA26" s="106"/>
      <c r="JB26" s="108"/>
      <c r="JC26" s="106"/>
      <c r="JD26" s="108"/>
      <c r="JE26" s="109"/>
      <c r="JF26" s="105"/>
      <c r="JG26" s="106"/>
      <c r="JH26" s="108"/>
      <c r="JI26" s="106"/>
      <c r="JJ26" s="107"/>
      <c r="JK26" s="105"/>
      <c r="JL26" s="105"/>
      <c r="JM26" s="105"/>
      <c r="JN26" s="105"/>
      <c r="JO26" s="99"/>
      <c r="JP26" s="106"/>
      <c r="JQ26" s="108"/>
      <c r="JR26" s="106"/>
      <c r="JS26" s="108"/>
      <c r="JT26" s="106"/>
      <c r="JU26" s="110"/>
      <c r="JV26" s="106"/>
      <c r="JW26" s="108"/>
      <c r="JX26" s="108"/>
      <c r="JY26" s="105"/>
      <c r="JZ26" s="109"/>
      <c r="KA26" s="105"/>
      <c r="KB26" s="106"/>
      <c r="KC26" s="108"/>
      <c r="KD26" s="106"/>
      <c r="KE26" s="107"/>
      <c r="KF26" s="106"/>
      <c r="KG26" s="108"/>
      <c r="KH26" s="106"/>
      <c r="KI26" s="108"/>
      <c r="KJ26" s="109"/>
      <c r="KK26" s="105"/>
      <c r="KL26" s="106"/>
      <c r="KM26" s="108"/>
      <c r="KN26" s="108"/>
      <c r="KO26" s="109"/>
      <c r="KP26" s="105"/>
      <c r="KQ26" s="98"/>
      <c r="KR26" s="108"/>
      <c r="KS26" s="105"/>
      <c r="KT26" s="109"/>
      <c r="KU26" s="105"/>
      <c r="KV26" s="108"/>
      <c r="KW26" s="105"/>
      <c r="KX26" s="106"/>
      <c r="KY26" s="108"/>
      <c r="KZ26" s="109"/>
    </row>
    <row r="27" spans="1:312" s="87" customFormat="1">
      <c r="A27" s="806"/>
      <c r="B27" s="807">
        <f t="shared" si="1"/>
        <v>0</v>
      </c>
      <c r="C27" s="808" t="e">
        <f>B27/B$39*3</f>
        <v>#DIV/0!</v>
      </c>
      <c r="D27" s="808" t="e">
        <f>B27/B$39*5</f>
        <v>#DIV/0!</v>
      </c>
      <c r="E27" s="381"/>
      <c r="F27" s="811"/>
      <c r="G27" s="132" t="s">
        <v>76</v>
      </c>
      <c r="H27" s="128"/>
      <c r="I27" s="128"/>
      <c r="J27" s="129"/>
      <c r="K27" s="130"/>
      <c r="L27" s="128"/>
      <c r="M27" s="128"/>
      <c r="N27" s="129"/>
      <c r="O27" s="127"/>
      <c r="P27" s="130"/>
      <c r="Q27" s="128"/>
      <c r="R27" s="129"/>
      <c r="S27" s="127"/>
      <c r="T27" s="129"/>
      <c r="U27" s="130"/>
      <c r="V27" s="129"/>
      <c r="W27" s="127"/>
      <c r="X27" s="129"/>
      <c r="Y27" s="127"/>
      <c r="Z27" s="131"/>
      <c r="AA27" s="128"/>
      <c r="AB27" s="129"/>
      <c r="AC27" s="127"/>
      <c r="AD27" s="129"/>
      <c r="AE27" s="130"/>
      <c r="AF27" s="128"/>
      <c r="AG27" s="128"/>
      <c r="AH27" s="128"/>
      <c r="AI27" s="128"/>
      <c r="AJ27" s="131"/>
      <c r="AK27" s="132"/>
      <c r="AL27" s="129"/>
      <c r="AM27" s="127"/>
      <c r="AN27" s="127"/>
      <c r="AO27" s="131"/>
      <c r="AP27" s="129"/>
      <c r="AQ27" s="127"/>
      <c r="AR27" s="127"/>
      <c r="AS27" s="128"/>
      <c r="AT27" s="131"/>
      <c r="AU27" s="128"/>
      <c r="AV27" s="129"/>
      <c r="AW27" s="127"/>
      <c r="AX27" s="129"/>
      <c r="AY27" s="130"/>
      <c r="AZ27" s="129"/>
      <c r="BA27" s="127"/>
      <c r="BB27" s="129"/>
      <c r="BC27" s="127"/>
      <c r="BD27" s="131"/>
      <c r="BE27" s="128"/>
      <c r="BF27" s="129"/>
      <c r="BG27" s="127"/>
      <c r="BH27" s="127"/>
      <c r="BI27" s="131"/>
      <c r="BJ27" s="128"/>
      <c r="BK27" s="127"/>
      <c r="BL27" s="128"/>
      <c r="BM27" s="128"/>
      <c r="BN27" s="129"/>
      <c r="BO27" s="127"/>
      <c r="BP27" s="132"/>
      <c r="BQ27" s="128"/>
      <c r="BR27" s="129"/>
      <c r="BS27" s="127"/>
      <c r="BT27" s="130"/>
      <c r="BU27" s="132"/>
      <c r="BV27" s="129"/>
      <c r="BW27" s="127"/>
      <c r="BX27" s="129"/>
      <c r="BY27" s="130"/>
      <c r="BZ27" s="129"/>
      <c r="CA27" s="127"/>
      <c r="CB27" s="129"/>
      <c r="CC27" s="127"/>
      <c r="CD27" s="131"/>
      <c r="CE27" s="128"/>
      <c r="CF27" s="129"/>
      <c r="CG27" s="127"/>
      <c r="CH27" s="129"/>
      <c r="CI27" s="130"/>
      <c r="CJ27" s="128"/>
      <c r="CK27" s="128"/>
      <c r="CL27" s="128"/>
      <c r="CM27" s="128"/>
      <c r="CN27" s="130"/>
      <c r="CO27" s="129"/>
      <c r="CP27" s="127"/>
      <c r="CQ27" s="129"/>
      <c r="CR27" s="127"/>
      <c r="CS27" s="131"/>
      <c r="CT27" s="129"/>
      <c r="CU27" s="127"/>
      <c r="CV27" s="127"/>
      <c r="CW27" s="128"/>
      <c r="CX27" s="131"/>
      <c r="CY27" s="128"/>
      <c r="CZ27" s="129"/>
      <c r="DA27" s="127"/>
      <c r="DB27" s="129"/>
      <c r="DC27" s="130"/>
      <c r="DD27" s="129"/>
      <c r="DE27" s="127"/>
      <c r="DF27" s="129"/>
      <c r="DG27" s="127"/>
      <c r="DH27" s="131"/>
      <c r="DI27" s="128"/>
      <c r="DJ27" s="129"/>
      <c r="DK27" s="127"/>
      <c r="DL27" s="127"/>
      <c r="DM27" s="131"/>
      <c r="DN27" s="128"/>
      <c r="DO27" s="127"/>
      <c r="DP27" s="128"/>
      <c r="DQ27" s="128"/>
      <c r="DR27" s="131"/>
      <c r="DS27" s="128"/>
      <c r="DT27" s="127"/>
      <c r="DU27" s="128"/>
      <c r="DV27" s="129"/>
      <c r="DW27" s="127"/>
      <c r="DX27" s="131"/>
      <c r="DY27" s="128"/>
      <c r="DZ27" s="129"/>
      <c r="EA27" s="127"/>
      <c r="EB27" s="129"/>
      <c r="EC27" s="130"/>
      <c r="ED27" s="129"/>
      <c r="EE27" s="127"/>
      <c r="EF27" s="129"/>
      <c r="EG27" s="127"/>
      <c r="EH27" s="131"/>
      <c r="EI27" s="128"/>
      <c r="EJ27" s="129"/>
      <c r="EK27" s="127"/>
      <c r="EL27" s="129"/>
      <c r="EM27" s="130"/>
      <c r="EN27" s="128"/>
      <c r="EO27" s="128"/>
      <c r="EP27" s="128"/>
      <c r="EQ27" s="128"/>
      <c r="ER27" s="130"/>
      <c r="ES27" s="128"/>
      <c r="ET27" s="128"/>
      <c r="EU27" s="129"/>
      <c r="EV27" s="127"/>
      <c r="EW27" s="130"/>
      <c r="EX27" s="128"/>
      <c r="EY27" s="129"/>
      <c r="EZ27" s="127"/>
      <c r="FA27" s="127"/>
      <c r="FB27" s="129"/>
      <c r="FC27" s="130"/>
      <c r="FD27" s="132"/>
      <c r="FE27" s="128"/>
      <c r="FF27" s="128"/>
      <c r="FG27" s="129"/>
      <c r="FH27" s="130"/>
      <c r="FI27" s="128"/>
      <c r="FJ27" s="128"/>
      <c r="FK27" s="129"/>
      <c r="FL27" s="127"/>
      <c r="FM27" s="130"/>
      <c r="FN27" s="128"/>
      <c r="FO27" s="129"/>
      <c r="FP27" s="127"/>
      <c r="FQ27" s="129"/>
      <c r="FR27" s="130"/>
      <c r="FS27" s="129"/>
      <c r="FT27" s="127"/>
      <c r="FU27" s="129"/>
      <c r="FV27" s="127"/>
      <c r="FW27" s="131"/>
      <c r="FX27" s="128"/>
      <c r="FY27" s="129"/>
      <c r="FZ27" s="127"/>
      <c r="GA27" s="129"/>
      <c r="GB27" s="130"/>
      <c r="GC27" s="128"/>
      <c r="GD27" s="128"/>
      <c r="GE27" s="128"/>
      <c r="GF27" s="128"/>
      <c r="GG27" s="131"/>
      <c r="GH27" s="132"/>
      <c r="GI27" s="128"/>
      <c r="GJ27" s="128"/>
      <c r="GK27" s="129"/>
      <c r="GL27" s="130"/>
      <c r="GM27" s="128"/>
      <c r="GN27" s="128"/>
      <c r="GO27" s="129"/>
      <c r="GP27" s="127"/>
      <c r="GQ27" s="130"/>
      <c r="GR27" s="128"/>
      <c r="GS27" s="129"/>
      <c r="GT27" s="127"/>
      <c r="GU27" s="129"/>
      <c r="GV27" s="130"/>
      <c r="GW27" s="129"/>
      <c r="GX27" s="127"/>
      <c r="GY27" s="129"/>
      <c r="GZ27" s="127"/>
      <c r="HA27" s="131"/>
      <c r="HB27" s="128"/>
      <c r="HC27" s="129"/>
      <c r="HD27" s="127"/>
      <c r="HE27" s="129"/>
      <c r="HF27" s="130"/>
      <c r="HG27" s="128"/>
      <c r="HH27" s="128"/>
      <c r="HI27" s="128"/>
      <c r="HJ27" s="128"/>
      <c r="HK27" s="129"/>
      <c r="HL27" s="135"/>
      <c r="HM27" s="128"/>
      <c r="HN27" s="129"/>
      <c r="HO27" s="127"/>
      <c r="HP27" s="127"/>
      <c r="HQ27" s="131"/>
      <c r="HR27" s="129"/>
      <c r="HS27" s="127"/>
      <c r="HT27" s="127"/>
      <c r="HU27" s="128"/>
      <c r="HV27" s="131"/>
      <c r="HW27" s="128"/>
      <c r="HX27" s="129"/>
      <c r="HY27" s="127"/>
      <c r="HZ27" s="129"/>
      <c r="IA27" s="130"/>
      <c r="IB27" s="129"/>
      <c r="IC27" s="127"/>
      <c r="ID27" s="129"/>
      <c r="IE27" s="127"/>
      <c r="IF27" s="131"/>
      <c r="IG27" s="128"/>
      <c r="IH27" s="129"/>
      <c r="II27" s="127"/>
      <c r="IJ27" s="127"/>
      <c r="IK27" s="131"/>
      <c r="IL27" s="128"/>
      <c r="IM27" s="127"/>
      <c r="IN27" s="128"/>
      <c r="IO27" s="128"/>
      <c r="IP27" s="136"/>
      <c r="IQ27" s="132"/>
      <c r="IR27" s="128"/>
      <c r="IS27" s="129"/>
      <c r="IT27" s="127"/>
      <c r="IU27" s="130"/>
      <c r="IV27" s="132"/>
      <c r="IW27" s="129"/>
      <c r="IX27" s="127"/>
      <c r="IY27" s="129"/>
      <c r="IZ27" s="130"/>
      <c r="JA27" s="129"/>
      <c r="JB27" s="127"/>
      <c r="JC27" s="129"/>
      <c r="JD27" s="127"/>
      <c r="JE27" s="131"/>
      <c r="JF27" s="128"/>
      <c r="JG27" s="129"/>
      <c r="JH27" s="127"/>
      <c r="JI27" s="129"/>
      <c r="JJ27" s="130"/>
      <c r="JK27" s="128"/>
      <c r="JL27" s="128"/>
      <c r="JM27" s="128"/>
      <c r="JN27" s="128"/>
      <c r="JO27" s="130"/>
      <c r="JP27" s="129"/>
      <c r="JQ27" s="127"/>
      <c r="JR27" s="129"/>
      <c r="JS27" s="127"/>
      <c r="JT27" s="129"/>
      <c r="JU27" s="135"/>
      <c r="JV27" s="129"/>
      <c r="JW27" s="127"/>
      <c r="JX27" s="127"/>
      <c r="JY27" s="128"/>
      <c r="JZ27" s="131"/>
      <c r="KA27" s="128"/>
      <c r="KB27" s="129"/>
      <c r="KC27" s="127"/>
      <c r="KD27" s="129"/>
      <c r="KE27" s="130"/>
      <c r="KF27" s="129"/>
      <c r="KG27" s="127"/>
      <c r="KH27" s="129"/>
      <c r="KI27" s="127"/>
      <c r="KJ27" s="131"/>
      <c r="KK27" s="128"/>
      <c r="KL27" s="129"/>
      <c r="KM27" s="127"/>
      <c r="KN27" s="127"/>
      <c r="KO27" s="131"/>
      <c r="KP27" s="128"/>
      <c r="KQ27" s="127"/>
      <c r="KR27" s="128"/>
      <c r="KS27" s="128"/>
      <c r="KT27" s="131"/>
      <c r="KU27" s="128"/>
      <c r="KV27" s="127"/>
      <c r="KW27" s="128"/>
      <c r="KX27" s="129"/>
      <c r="KY27" s="127"/>
      <c r="KZ27" s="131"/>
    </row>
    <row r="28" spans="1:312" s="87" customFormat="1">
      <c r="A28" s="806"/>
      <c r="B28" s="807">
        <f t="shared" si="1"/>
        <v>0</v>
      </c>
      <c r="C28" s="808" t="e">
        <f>B28/B$39*3</f>
        <v>#DIV/0!</v>
      </c>
      <c r="D28" s="808" t="e">
        <f>B28/B$39*5</f>
        <v>#DIV/0!</v>
      </c>
      <c r="E28" s="381"/>
      <c r="F28" s="811"/>
      <c r="G28" s="100"/>
      <c r="H28" s="92"/>
      <c r="I28" s="93"/>
      <c r="J28" s="94"/>
      <c r="K28" s="95"/>
      <c r="L28" s="93"/>
      <c r="M28" s="93"/>
      <c r="N28" s="94"/>
      <c r="O28" s="92"/>
      <c r="P28" s="95"/>
      <c r="Q28" s="93"/>
      <c r="R28" s="94"/>
      <c r="S28" s="92"/>
      <c r="T28" s="94"/>
      <c r="U28" s="95"/>
      <c r="V28" s="94"/>
      <c r="W28" s="92"/>
      <c r="X28" s="94"/>
      <c r="Y28" s="92"/>
      <c r="Z28" s="96"/>
      <c r="AA28" s="93"/>
      <c r="AB28" s="94"/>
      <c r="AC28" s="92"/>
      <c r="AD28" s="94"/>
      <c r="AE28" s="95"/>
      <c r="AF28" s="93"/>
      <c r="AG28" s="93"/>
      <c r="AH28" s="93"/>
      <c r="AI28" s="93"/>
      <c r="AJ28" s="96"/>
      <c r="AK28" s="104"/>
      <c r="AL28" s="106"/>
      <c r="AM28" s="108"/>
      <c r="AN28" s="108"/>
      <c r="AO28" s="109"/>
      <c r="AP28" s="106"/>
      <c r="AQ28" s="108"/>
      <c r="AR28" s="108"/>
      <c r="AS28" s="105"/>
      <c r="AT28" s="109"/>
      <c r="AU28" s="105"/>
      <c r="AV28" s="106"/>
      <c r="AW28" s="108"/>
      <c r="AX28" s="106"/>
      <c r="AY28" s="107"/>
      <c r="AZ28" s="106"/>
      <c r="BA28" s="108"/>
      <c r="BB28" s="106"/>
      <c r="BC28" s="108"/>
      <c r="BD28" s="109"/>
      <c r="BE28" s="105"/>
      <c r="BF28" s="106"/>
      <c r="BG28" s="108"/>
      <c r="BH28" s="108"/>
      <c r="BI28" s="109"/>
      <c r="BJ28" s="105"/>
      <c r="BK28" s="116"/>
      <c r="BL28" s="108"/>
      <c r="BM28" s="105"/>
      <c r="BN28" s="106"/>
      <c r="BO28" s="108"/>
      <c r="BP28" s="97"/>
      <c r="BQ28" s="93"/>
      <c r="BR28" s="94"/>
      <c r="BS28" s="92"/>
      <c r="BT28" s="95"/>
      <c r="BU28" s="97"/>
      <c r="BV28" s="94"/>
      <c r="BW28" s="92"/>
      <c r="BX28" s="94"/>
      <c r="BY28" s="95"/>
      <c r="BZ28" s="94"/>
      <c r="CA28" s="92"/>
      <c r="CB28" s="94"/>
      <c r="CC28" s="92"/>
      <c r="CD28" s="96"/>
      <c r="CE28" s="93"/>
      <c r="CF28" s="94"/>
      <c r="CG28" s="92"/>
      <c r="CH28" s="94"/>
      <c r="CI28" s="95"/>
      <c r="CJ28" s="93"/>
      <c r="CK28" s="93"/>
      <c r="CL28" s="93"/>
      <c r="CM28" s="93"/>
      <c r="CN28" s="99"/>
      <c r="CO28" s="94"/>
      <c r="CP28" s="92"/>
      <c r="CQ28" s="94"/>
      <c r="CR28" s="92"/>
      <c r="CS28" s="109"/>
      <c r="CT28" s="106"/>
      <c r="CU28" s="108"/>
      <c r="CV28" s="108"/>
      <c r="CW28" s="105"/>
      <c r="CX28" s="109"/>
      <c r="CY28" s="105"/>
      <c r="CZ28" s="106"/>
      <c r="DA28" s="108"/>
      <c r="DB28" s="106"/>
      <c r="DC28" s="107"/>
      <c r="DD28" s="106"/>
      <c r="DE28" s="108"/>
      <c r="DF28" s="106"/>
      <c r="DG28" s="108"/>
      <c r="DH28" s="109"/>
      <c r="DI28" s="105"/>
      <c r="DJ28" s="106"/>
      <c r="DK28" s="108"/>
      <c r="DL28" s="108"/>
      <c r="DM28" s="109"/>
      <c r="DN28" s="105"/>
      <c r="DO28" s="116"/>
      <c r="DP28" s="108"/>
      <c r="DQ28" s="105"/>
      <c r="DR28" s="109"/>
      <c r="DS28" s="105"/>
      <c r="DT28" s="108"/>
      <c r="DU28" s="105"/>
      <c r="DV28" s="106"/>
      <c r="DW28" s="108"/>
      <c r="DX28" s="109"/>
      <c r="DY28" s="105"/>
      <c r="DZ28" s="106"/>
      <c r="EA28" s="108"/>
      <c r="EB28" s="106"/>
      <c r="EC28" s="107"/>
      <c r="ED28" s="106"/>
      <c r="EE28" s="108"/>
      <c r="EF28" s="106"/>
      <c r="EG28" s="108"/>
      <c r="EH28" s="109"/>
      <c r="EI28" s="105"/>
      <c r="EJ28" s="106"/>
      <c r="EK28" s="108"/>
      <c r="EL28" s="106"/>
      <c r="EM28" s="107"/>
      <c r="EN28" s="105"/>
      <c r="EO28" s="105"/>
      <c r="EP28" s="105"/>
      <c r="EQ28" s="105"/>
      <c r="ER28" s="115"/>
      <c r="ES28" s="105"/>
      <c r="ET28" s="105"/>
      <c r="EU28" s="106"/>
      <c r="EV28" s="108"/>
      <c r="EW28" s="107"/>
      <c r="EX28" s="105"/>
      <c r="EY28" s="106"/>
      <c r="EZ28" s="108"/>
      <c r="FA28" s="108"/>
      <c r="FB28" s="106"/>
      <c r="FC28" s="115"/>
      <c r="FD28" s="100"/>
      <c r="FE28" s="92"/>
      <c r="FF28" s="93"/>
      <c r="FG28" s="94"/>
      <c r="FH28" s="95"/>
      <c r="FI28" s="93"/>
      <c r="FJ28" s="93"/>
      <c r="FK28" s="94"/>
      <c r="FL28" s="92"/>
      <c r="FM28" s="95"/>
      <c r="FN28" s="93"/>
      <c r="FO28" s="94"/>
      <c r="FP28" s="92"/>
      <c r="FQ28" s="94"/>
      <c r="FR28" s="95"/>
      <c r="FS28" s="94"/>
      <c r="FT28" s="92"/>
      <c r="FU28" s="94"/>
      <c r="FV28" s="92"/>
      <c r="FW28" s="96"/>
      <c r="FX28" s="93"/>
      <c r="FY28" s="94"/>
      <c r="FZ28" s="92"/>
      <c r="GA28" s="94"/>
      <c r="GB28" s="95"/>
      <c r="GC28" s="93"/>
      <c r="GD28" s="93"/>
      <c r="GE28" s="93"/>
      <c r="GF28" s="93"/>
      <c r="GG28" s="109"/>
      <c r="GH28" s="100"/>
      <c r="GI28" s="92"/>
      <c r="GJ28" s="93"/>
      <c r="GK28" s="94"/>
      <c r="GL28" s="95"/>
      <c r="GM28" s="93"/>
      <c r="GN28" s="93"/>
      <c r="GO28" s="94"/>
      <c r="GP28" s="92"/>
      <c r="GQ28" s="95"/>
      <c r="GR28" s="93"/>
      <c r="GS28" s="94"/>
      <c r="GT28" s="92"/>
      <c r="GU28" s="94"/>
      <c r="GV28" s="95"/>
      <c r="GW28" s="94"/>
      <c r="GX28" s="92"/>
      <c r="GY28" s="94"/>
      <c r="GZ28" s="92"/>
      <c r="HA28" s="96"/>
      <c r="HB28" s="93"/>
      <c r="HC28" s="94"/>
      <c r="HD28" s="92"/>
      <c r="HE28" s="94"/>
      <c r="HF28" s="95"/>
      <c r="HG28" s="93"/>
      <c r="HH28" s="93"/>
      <c r="HI28" s="93"/>
      <c r="HJ28" s="93"/>
      <c r="HK28" s="94"/>
      <c r="HL28" s="110"/>
      <c r="HM28" s="105"/>
      <c r="HN28" s="106"/>
      <c r="HO28" s="108"/>
      <c r="HP28" s="108"/>
      <c r="HQ28" s="109"/>
      <c r="HR28" s="106"/>
      <c r="HS28" s="108"/>
      <c r="HT28" s="108"/>
      <c r="HU28" s="105"/>
      <c r="HV28" s="109"/>
      <c r="HW28" s="105"/>
      <c r="HX28" s="106"/>
      <c r="HY28" s="108"/>
      <c r="HZ28" s="106"/>
      <c r="IA28" s="107"/>
      <c r="IB28" s="106"/>
      <c r="IC28" s="108"/>
      <c r="ID28" s="106"/>
      <c r="IE28" s="108"/>
      <c r="IF28" s="109"/>
      <c r="IG28" s="105"/>
      <c r="IH28" s="106"/>
      <c r="II28" s="108"/>
      <c r="IJ28" s="108"/>
      <c r="IK28" s="109"/>
      <c r="IL28" s="105"/>
      <c r="IM28" s="116"/>
      <c r="IN28" s="108"/>
      <c r="IO28" s="105"/>
      <c r="IP28" s="111"/>
      <c r="IQ28" s="97"/>
      <c r="IR28" s="93"/>
      <c r="IS28" s="94"/>
      <c r="IT28" s="92"/>
      <c r="IU28" s="95"/>
      <c r="IV28" s="97"/>
      <c r="IW28" s="94"/>
      <c r="IX28" s="92"/>
      <c r="IY28" s="94"/>
      <c r="IZ28" s="95"/>
      <c r="JA28" s="94"/>
      <c r="JB28" s="92"/>
      <c r="JC28" s="94"/>
      <c r="JD28" s="92"/>
      <c r="JE28" s="96"/>
      <c r="JF28" s="93"/>
      <c r="JG28" s="94"/>
      <c r="JH28" s="92"/>
      <c r="JI28" s="94"/>
      <c r="JJ28" s="95"/>
      <c r="JK28" s="93"/>
      <c r="JL28" s="93"/>
      <c r="JM28" s="93"/>
      <c r="JN28" s="93"/>
      <c r="JO28" s="99"/>
      <c r="JP28" s="94"/>
      <c r="JQ28" s="92"/>
      <c r="JR28" s="94"/>
      <c r="JS28" s="92"/>
      <c r="JT28" s="106"/>
      <c r="JU28" s="110"/>
      <c r="JV28" s="106"/>
      <c r="JW28" s="108"/>
      <c r="JX28" s="108"/>
      <c r="JY28" s="105"/>
      <c r="JZ28" s="109"/>
      <c r="KA28" s="105"/>
      <c r="KB28" s="106"/>
      <c r="KC28" s="108"/>
      <c r="KD28" s="106"/>
      <c r="KE28" s="107"/>
      <c r="KF28" s="106"/>
      <c r="KG28" s="108"/>
      <c r="KH28" s="106"/>
      <c r="KI28" s="108"/>
      <c r="KJ28" s="109"/>
      <c r="KK28" s="105"/>
      <c r="KL28" s="106"/>
      <c r="KM28" s="108"/>
      <c r="KN28" s="108"/>
      <c r="KO28" s="109"/>
      <c r="KP28" s="105"/>
      <c r="KQ28" s="116"/>
      <c r="KR28" s="108"/>
      <c r="KS28" s="105"/>
      <c r="KT28" s="109"/>
      <c r="KU28" s="105"/>
      <c r="KV28" s="108"/>
      <c r="KW28" s="105"/>
      <c r="KX28" s="106"/>
      <c r="KY28" s="108"/>
      <c r="KZ28" s="109"/>
    </row>
    <row r="29" spans="1:312" s="87" customFormat="1">
      <c r="A29" s="806"/>
      <c r="B29" s="807">
        <f t="shared" si="1"/>
        <v>0</v>
      </c>
      <c r="C29" s="808" t="e">
        <f>B29/B$39*3</f>
        <v>#DIV/0!</v>
      </c>
      <c r="D29" s="808" t="e">
        <f>B29/B$39*5</f>
        <v>#DIV/0!</v>
      </c>
      <c r="E29" s="381"/>
      <c r="F29" s="811"/>
      <c r="G29" s="104"/>
      <c r="H29" s="105"/>
      <c r="I29" s="105"/>
      <c r="J29" s="106"/>
      <c r="K29" s="107"/>
      <c r="L29" s="105"/>
      <c r="M29" s="105"/>
      <c r="N29" s="106"/>
      <c r="O29" s="108"/>
      <c r="P29" s="107"/>
      <c r="Q29" s="105"/>
      <c r="R29" s="106"/>
      <c r="S29" s="108"/>
      <c r="T29" s="106"/>
      <c r="U29" s="107"/>
      <c r="V29" s="106"/>
      <c r="W29" s="108"/>
      <c r="X29" s="106"/>
      <c r="Y29" s="108"/>
      <c r="Z29" s="109"/>
      <c r="AA29" s="105"/>
      <c r="AB29" s="106"/>
      <c r="AC29" s="108"/>
      <c r="AD29" s="106"/>
      <c r="AE29" s="107"/>
      <c r="AF29" s="105"/>
      <c r="AG29" s="105"/>
      <c r="AH29" s="105"/>
      <c r="AI29" s="105"/>
      <c r="AJ29" s="109"/>
      <c r="AK29" s="104"/>
      <c r="AL29" s="106"/>
      <c r="AM29" s="108"/>
      <c r="AN29" s="108"/>
      <c r="AO29" s="109"/>
      <c r="AP29" s="106"/>
      <c r="AQ29" s="108"/>
      <c r="AR29" s="108"/>
      <c r="AS29" s="105"/>
      <c r="AT29" s="109"/>
      <c r="AU29" s="105"/>
      <c r="AV29" s="106"/>
      <c r="AW29" s="108"/>
      <c r="AX29" s="106"/>
      <c r="AY29" s="107"/>
      <c r="AZ29" s="106"/>
      <c r="BA29" s="108"/>
      <c r="BB29" s="106"/>
      <c r="BC29" s="108"/>
      <c r="BD29" s="109"/>
      <c r="BE29" s="105"/>
      <c r="BF29" s="106"/>
      <c r="BG29" s="108"/>
      <c r="BH29" s="108"/>
      <c r="BI29" s="109"/>
      <c r="BJ29" s="105"/>
      <c r="BK29" s="108"/>
      <c r="BL29" s="105"/>
      <c r="BM29" s="105"/>
      <c r="BN29" s="106"/>
      <c r="BO29" s="108"/>
      <c r="BP29" s="104"/>
      <c r="BQ29" s="105"/>
      <c r="BR29" s="106"/>
      <c r="BS29" s="108"/>
      <c r="BT29" s="107"/>
      <c r="BU29" s="104"/>
      <c r="BV29" s="106"/>
      <c r="BW29" s="108"/>
      <c r="BX29" s="106"/>
      <c r="BY29" s="107"/>
      <c r="BZ29" s="106"/>
      <c r="CA29" s="108"/>
      <c r="CB29" s="106"/>
      <c r="CC29" s="108"/>
      <c r="CD29" s="109"/>
      <c r="CE29" s="105"/>
      <c r="CF29" s="106"/>
      <c r="CG29" s="108"/>
      <c r="CH29" s="106"/>
      <c r="CI29" s="107"/>
      <c r="CJ29" s="105"/>
      <c r="CK29" s="105"/>
      <c r="CL29" s="105"/>
      <c r="CM29" s="105"/>
      <c r="CN29" s="107"/>
      <c r="CO29" s="106"/>
      <c r="CP29" s="108"/>
      <c r="CQ29" s="106"/>
      <c r="CR29" s="108"/>
      <c r="CS29" s="109"/>
      <c r="CT29" s="106"/>
      <c r="CU29" s="108"/>
      <c r="CV29" s="108"/>
      <c r="CW29" s="105"/>
      <c r="CX29" s="109"/>
      <c r="CY29" s="105"/>
      <c r="CZ29" s="106"/>
      <c r="DA29" s="108"/>
      <c r="DB29" s="106"/>
      <c r="DC29" s="107"/>
      <c r="DD29" s="106"/>
      <c r="DE29" s="108"/>
      <c r="DF29" s="106"/>
      <c r="DG29" s="108"/>
      <c r="DH29" s="109"/>
      <c r="DI29" s="105"/>
      <c r="DJ29" s="106"/>
      <c r="DK29" s="108"/>
      <c r="DL29" s="108"/>
      <c r="DM29" s="109"/>
      <c r="DN29" s="105"/>
      <c r="DO29" s="108"/>
      <c r="DP29" s="105"/>
      <c r="DQ29" s="105"/>
      <c r="DR29" s="109"/>
      <c r="DS29" s="105"/>
      <c r="DT29" s="108"/>
      <c r="DU29" s="105"/>
      <c r="DV29" s="106"/>
      <c r="DW29" s="108"/>
      <c r="DX29" s="109"/>
      <c r="DY29" s="105"/>
      <c r="DZ29" s="106"/>
      <c r="EA29" s="108"/>
      <c r="EB29" s="106"/>
      <c r="EC29" s="107"/>
      <c r="ED29" s="106"/>
      <c r="EE29" s="108"/>
      <c r="EF29" s="106"/>
      <c r="EG29" s="108"/>
      <c r="EH29" s="109"/>
      <c r="EI29" s="105"/>
      <c r="EJ29" s="106"/>
      <c r="EK29" s="108"/>
      <c r="EL29" s="106"/>
      <c r="EM29" s="107"/>
      <c r="EN29" s="105"/>
      <c r="EO29" s="105"/>
      <c r="EP29" s="105"/>
      <c r="EQ29" s="105"/>
      <c r="ER29" s="107"/>
      <c r="ES29" s="105"/>
      <c r="ET29" s="105"/>
      <c r="EU29" s="106"/>
      <c r="EV29" s="108"/>
      <c r="EW29" s="107"/>
      <c r="EX29" s="105"/>
      <c r="EY29" s="106"/>
      <c r="EZ29" s="108"/>
      <c r="FA29" s="108"/>
      <c r="FB29" s="106"/>
      <c r="FC29" s="107"/>
      <c r="FD29" s="104"/>
      <c r="FE29" s="105"/>
      <c r="FF29" s="105"/>
      <c r="FG29" s="106"/>
      <c r="FH29" s="107"/>
      <c r="FI29" s="105"/>
      <c r="FJ29" s="105"/>
      <c r="FK29" s="106"/>
      <c r="FL29" s="108"/>
      <c r="FM29" s="107"/>
      <c r="FN29" s="105"/>
      <c r="FO29" s="106"/>
      <c r="FP29" s="108"/>
      <c r="FQ29" s="106"/>
      <c r="FR29" s="107"/>
      <c r="FS29" s="106"/>
      <c r="FT29" s="108"/>
      <c r="FU29" s="106"/>
      <c r="FV29" s="108"/>
      <c r="FW29" s="109"/>
      <c r="FX29" s="105"/>
      <c r="FY29" s="106"/>
      <c r="FZ29" s="108"/>
      <c r="GA29" s="106"/>
      <c r="GB29" s="107"/>
      <c r="GC29" s="105"/>
      <c r="GD29" s="105"/>
      <c r="GE29" s="105"/>
      <c r="GF29" s="105"/>
      <c r="GG29" s="109"/>
      <c r="GH29" s="104"/>
      <c r="GI29" s="105"/>
      <c r="GJ29" s="105"/>
      <c r="GK29" s="106"/>
      <c r="GL29" s="107"/>
      <c r="GM29" s="105"/>
      <c r="GN29" s="105"/>
      <c r="GO29" s="106"/>
      <c r="GP29" s="108"/>
      <c r="GQ29" s="107"/>
      <c r="GR29" s="105"/>
      <c r="GS29" s="106"/>
      <c r="GT29" s="108"/>
      <c r="GU29" s="106"/>
      <c r="GV29" s="107"/>
      <c r="GW29" s="106"/>
      <c r="GX29" s="108"/>
      <c r="GY29" s="106"/>
      <c r="GZ29" s="108"/>
      <c r="HA29" s="109"/>
      <c r="HB29" s="105"/>
      <c r="HC29" s="106"/>
      <c r="HD29" s="108"/>
      <c r="HE29" s="106"/>
      <c r="HF29" s="107"/>
      <c r="HG29" s="105"/>
      <c r="HH29" s="105"/>
      <c r="HI29" s="105"/>
      <c r="HJ29" s="105"/>
      <c r="HK29" s="106"/>
      <c r="HL29" s="110"/>
      <c r="HM29" s="105"/>
      <c r="HN29" s="106"/>
      <c r="HO29" s="108"/>
      <c r="HP29" s="108"/>
      <c r="HQ29" s="109"/>
      <c r="HR29" s="106"/>
      <c r="HS29" s="108"/>
      <c r="HT29" s="108"/>
      <c r="HU29" s="105"/>
      <c r="HV29" s="109"/>
      <c r="HW29" s="105"/>
      <c r="HX29" s="106"/>
      <c r="HY29" s="108"/>
      <c r="HZ29" s="106"/>
      <c r="IA29" s="107"/>
      <c r="IB29" s="106"/>
      <c r="IC29" s="108"/>
      <c r="ID29" s="106"/>
      <c r="IE29" s="108"/>
      <c r="IF29" s="109"/>
      <c r="IG29" s="105"/>
      <c r="IH29" s="106"/>
      <c r="II29" s="108"/>
      <c r="IJ29" s="108"/>
      <c r="IK29" s="109"/>
      <c r="IL29" s="105"/>
      <c r="IM29" s="108"/>
      <c r="IN29" s="105"/>
      <c r="IO29" s="105"/>
      <c r="IP29" s="111"/>
      <c r="IQ29" s="104"/>
      <c r="IR29" s="105"/>
      <c r="IS29" s="106"/>
      <c r="IT29" s="108"/>
      <c r="IU29" s="107"/>
      <c r="IV29" s="104"/>
      <c r="IW29" s="106"/>
      <c r="IX29" s="108"/>
      <c r="IY29" s="106"/>
      <c r="IZ29" s="107"/>
      <c r="JA29" s="106"/>
      <c r="JB29" s="108"/>
      <c r="JC29" s="106"/>
      <c r="JD29" s="108"/>
      <c r="JE29" s="109"/>
      <c r="JF29" s="105"/>
      <c r="JG29" s="106"/>
      <c r="JH29" s="108"/>
      <c r="JI29" s="106"/>
      <c r="JJ29" s="107"/>
      <c r="JK29" s="105"/>
      <c r="JL29" s="105"/>
      <c r="JM29" s="105"/>
      <c r="JN29" s="105"/>
      <c r="JO29" s="107"/>
      <c r="JP29" s="106"/>
      <c r="JQ29" s="108"/>
      <c r="JR29" s="106"/>
      <c r="JS29" s="108"/>
      <c r="JT29" s="106"/>
      <c r="JU29" s="110"/>
      <c r="JV29" s="106"/>
      <c r="JW29" s="108"/>
      <c r="JX29" s="108"/>
      <c r="JY29" s="105"/>
      <c r="JZ29" s="109"/>
      <c r="KA29" s="105"/>
      <c r="KB29" s="106"/>
      <c r="KC29" s="108"/>
      <c r="KD29" s="106"/>
      <c r="KE29" s="107"/>
      <c r="KF29" s="106"/>
      <c r="KG29" s="108"/>
      <c r="KH29" s="106"/>
      <c r="KI29" s="108"/>
      <c r="KJ29" s="109"/>
      <c r="KK29" s="105"/>
      <c r="KL29" s="106"/>
      <c r="KM29" s="108"/>
      <c r="KN29" s="108"/>
      <c r="KO29" s="109"/>
      <c r="KP29" s="105"/>
      <c r="KQ29" s="108"/>
      <c r="KR29" s="105"/>
      <c r="KS29" s="105"/>
      <c r="KT29" s="109"/>
      <c r="KU29" s="105"/>
      <c r="KV29" s="108"/>
      <c r="KW29" s="105"/>
      <c r="KX29" s="106"/>
      <c r="KY29" s="108"/>
      <c r="KZ29" s="109"/>
    </row>
    <row r="30" spans="1:312" s="87" customFormat="1">
      <c r="A30" s="806"/>
      <c r="B30" s="807">
        <f t="shared" si="1"/>
        <v>0</v>
      </c>
      <c r="C30" s="808" t="e">
        <f>B30/B$39*3</f>
        <v>#DIV/0!</v>
      </c>
      <c r="D30" s="808" t="e">
        <f>B30/B$39*5</f>
        <v>#DIV/0!</v>
      </c>
      <c r="E30" s="381"/>
      <c r="F30" s="811"/>
      <c r="G30" s="104"/>
      <c r="H30" s="108"/>
      <c r="I30" s="105"/>
      <c r="J30" s="106"/>
      <c r="K30" s="107"/>
      <c r="L30" s="105"/>
      <c r="M30" s="105"/>
      <c r="N30" s="106"/>
      <c r="O30" s="108"/>
      <c r="P30" s="107"/>
      <c r="Q30" s="105"/>
      <c r="R30" s="106"/>
      <c r="S30" s="108"/>
      <c r="T30" s="106"/>
      <c r="U30" s="107"/>
      <c r="V30" s="106"/>
      <c r="W30" s="108"/>
      <c r="X30" s="106"/>
      <c r="Y30" s="108"/>
      <c r="Z30" s="109"/>
      <c r="AA30" s="105"/>
      <c r="AB30" s="106"/>
      <c r="AC30" s="108"/>
      <c r="AD30" s="106"/>
      <c r="AE30" s="107"/>
      <c r="AF30" s="105"/>
      <c r="AG30" s="105"/>
      <c r="AH30" s="105"/>
      <c r="AI30" s="105"/>
      <c r="AJ30" s="109"/>
      <c r="AK30" s="104"/>
      <c r="AL30" s="106"/>
      <c r="AM30" s="108"/>
      <c r="AN30" s="108"/>
      <c r="AO30" s="109"/>
      <c r="AP30" s="106"/>
      <c r="AQ30" s="108"/>
      <c r="AR30" s="108"/>
      <c r="AS30" s="105"/>
      <c r="AT30" s="109"/>
      <c r="AU30" s="105"/>
      <c r="AV30" s="106"/>
      <c r="AW30" s="108"/>
      <c r="AX30" s="106"/>
      <c r="AY30" s="107"/>
      <c r="AZ30" s="106"/>
      <c r="BA30" s="108"/>
      <c r="BB30" s="106"/>
      <c r="BC30" s="108"/>
      <c r="BD30" s="109"/>
      <c r="BE30" s="105"/>
      <c r="BF30" s="106"/>
      <c r="BG30" s="108"/>
      <c r="BH30" s="108"/>
      <c r="BI30" s="109"/>
      <c r="BJ30" s="105"/>
      <c r="BK30" s="108"/>
      <c r="BL30" s="108"/>
      <c r="BM30" s="105"/>
      <c r="BN30" s="106"/>
      <c r="BO30" s="108"/>
      <c r="BP30" s="104"/>
      <c r="BQ30" s="105"/>
      <c r="BR30" s="106"/>
      <c r="BS30" s="108"/>
      <c r="BT30" s="107"/>
      <c r="BU30" s="104"/>
      <c r="BV30" s="106"/>
      <c r="BW30" s="108"/>
      <c r="BX30" s="106"/>
      <c r="BY30" s="107"/>
      <c r="BZ30" s="106"/>
      <c r="CA30" s="108"/>
      <c r="CB30" s="106"/>
      <c r="CC30" s="108"/>
      <c r="CD30" s="109"/>
      <c r="CE30" s="105"/>
      <c r="CF30" s="106"/>
      <c r="CG30" s="108"/>
      <c r="CH30" s="106"/>
      <c r="CI30" s="107"/>
      <c r="CJ30" s="105"/>
      <c r="CK30" s="105"/>
      <c r="CL30" s="105"/>
      <c r="CM30" s="105"/>
      <c r="CN30" s="107"/>
      <c r="CO30" s="106"/>
      <c r="CP30" s="108"/>
      <c r="CQ30" s="106"/>
      <c r="CR30" s="108"/>
      <c r="CS30" s="109"/>
      <c r="CT30" s="106"/>
      <c r="CU30" s="108"/>
      <c r="CV30" s="108"/>
      <c r="CW30" s="105"/>
      <c r="CX30" s="109"/>
      <c r="CY30" s="105"/>
      <c r="CZ30" s="106"/>
      <c r="DA30" s="108"/>
      <c r="DB30" s="106"/>
      <c r="DC30" s="107"/>
      <c r="DD30" s="106"/>
      <c r="DE30" s="108"/>
      <c r="DF30" s="106"/>
      <c r="DG30" s="108"/>
      <c r="DH30" s="109"/>
      <c r="DI30" s="105"/>
      <c r="DJ30" s="106"/>
      <c r="DK30" s="108"/>
      <c r="DL30" s="108"/>
      <c r="DM30" s="109"/>
      <c r="DN30" s="105"/>
      <c r="DO30" s="108"/>
      <c r="DP30" s="108"/>
      <c r="DQ30" s="105"/>
      <c r="DR30" s="109"/>
      <c r="DS30" s="105"/>
      <c r="DT30" s="108"/>
      <c r="DU30" s="105"/>
      <c r="DV30" s="106"/>
      <c r="DW30" s="108"/>
      <c r="DX30" s="109"/>
      <c r="DY30" s="105"/>
      <c r="DZ30" s="106"/>
      <c r="EA30" s="108"/>
      <c r="EB30" s="106"/>
      <c r="EC30" s="107"/>
      <c r="ED30" s="106"/>
      <c r="EE30" s="108"/>
      <c r="EF30" s="106"/>
      <c r="EG30" s="108"/>
      <c r="EH30" s="109"/>
      <c r="EI30" s="105"/>
      <c r="EJ30" s="106"/>
      <c r="EK30" s="108"/>
      <c r="EL30" s="106"/>
      <c r="EM30" s="107"/>
      <c r="EN30" s="105"/>
      <c r="EO30" s="105"/>
      <c r="EP30" s="105"/>
      <c r="EQ30" s="105"/>
      <c r="ER30" s="107"/>
      <c r="ES30" s="105"/>
      <c r="ET30" s="105"/>
      <c r="EU30" s="106"/>
      <c r="EV30" s="108"/>
      <c r="EW30" s="107"/>
      <c r="EX30" s="105"/>
      <c r="EY30" s="106"/>
      <c r="EZ30" s="108"/>
      <c r="FA30" s="108"/>
      <c r="FB30" s="106"/>
      <c r="FC30" s="107"/>
      <c r="FD30" s="104"/>
      <c r="FE30" s="108"/>
      <c r="FF30" s="105"/>
      <c r="FG30" s="106"/>
      <c r="FH30" s="107"/>
      <c r="FI30" s="105"/>
      <c r="FJ30" s="105"/>
      <c r="FK30" s="106"/>
      <c r="FL30" s="108"/>
      <c r="FM30" s="107"/>
      <c r="FN30" s="105"/>
      <c r="FO30" s="106"/>
      <c r="FP30" s="108"/>
      <c r="FQ30" s="106"/>
      <c r="FR30" s="107"/>
      <c r="FS30" s="106"/>
      <c r="FT30" s="108"/>
      <c r="FU30" s="106"/>
      <c r="FV30" s="108"/>
      <c r="FW30" s="109"/>
      <c r="FX30" s="105"/>
      <c r="FY30" s="106"/>
      <c r="FZ30" s="108"/>
      <c r="GA30" s="106"/>
      <c r="GB30" s="107"/>
      <c r="GC30" s="105"/>
      <c r="GD30" s="105"/>
      <c r="GE30" s="105"/>
      <c r="GF30" s="105"/>
      <c r="GG30" s="109"/>
      <c r="GH30" s="104"/>
      <c r="GI30" s="108"/>
      <c r="GJ30" s="105"/>
      <c r="GK30" s="106"/>
      <c r="GL30" s="107"/>
      <c r="GM30" s="105"/>
      <c r="GN30" s="105"/>
      <c r="GO30" s="106"/>
      <c r="GP30" s="108"/>
      <c r="GQ30" s="107"/>
      <c r="GR30" s="105"/>
      <c r="GS30" s="106"/>
      <c r="GT30" s="108"/>
      <c r="GU30" s="106"/>
      <c r="GV30" s="107"/>
      <c r="GW30" s="106"/>
      <c r="GX30" s="108"/>
      <c r="GY30" s="106"/>
      <c r="GZ30" s="108"/>
      <c r="HA30" s="109"/>
      <c r="HB30" s="105"/>
      <c r="HC30" s="106"/>
      <c r="HD30" s="108"/>
      <c r="HE30" s="106"/>
      <c r="HF30" s="107"/>
      <c r="HG30" s="105"/>
      <c r="HH30" s="105"/>
      <c r="HI30" s="105"/>
      <c r="HJ30" s="105"/>
      <c r="HK30" s="106"/>
      <c r="HL30" s="110"/>
      <c r="HM30" s="105"/>
      <c r="HN30" s="106"/>
      <c r="HO30" s="108"/>
      <c r="HP30" s="108"/>
      <c r="HQ30" s="109"/>
      <c r="HR30" s="106"/>
      <c r="HS30" s="108"/>
      <c r="HT30" s="108"/>
      <c r="HU30" s="105"/>
      <c r="HV30" s="109"/>
      <c r="HW30" s="105"/>
      <c r="HX30" s="106"/>
      <c r="HY30" s="108"/>
      <c r="HZ30" s="106"/>
      <c r="IA30" s="107"/>
      <c r="IB30" s="106"/>
      <c r="IC30" s="108"/>
      <c r="ID30" s="106"/>
      <c r="IE30" s="108"/>
      <c r="IF30" s="109"/>
      <c r="IG30" s="105"/>
      <c r="IH30" s="106"/>
      <c r="II30" s="108"/>
      <c r="IJ30" s="108"/>
      <c r="IK30" s="109"/>
      <c r="IL30" s="105"/>
      <c r="IM30" s="108"/>
      <c r="IN30" s="108"/>
      <c r="IO30" s="105"/>
      <c r="IP30" s="111"/>
      <c r="IQ30" s="104"/>
      <c r="IR30" s="105"/>
      <c r="IS30" s="106"/>
      <c r="IT30" s="108"/>
      <c r="IU30" s="107"/>
      <c r="IV30" s="104"/>
      <c r="IW30" s="106"/>
      <c r="IX30" s="108"/>
      <c r="IY30" s="106"/>
      <c r="IZ30" s="107"/>
      <c r="JA30" s="106"/>
      <c r="JB30" s="108"/>
      <c r="JC30" s="106"/>
      <c r="JD30" s="108"/>
      <c r="JE30" s="109"/>
      <c r="JF30" s="105"/>
      <c r="JG30" s="106"/>
      <c r="JH30" s="108"/>
      <c r="JI30" s="106"/>
      <c r="JJ30" s="107"/>
      <c r="JK30" s="105"/>
      <c r="JL30" s="105"/>
      <c r="JM30" s="105"/>
      <c r="JN30" s="105"/>
      <c r="JO30" s="107"/>
      <c r="JP30" s="106"/>
      <c r="JQ30" s="108"/>
      <c r="JR30" s="106"/>
      <c r="JS30" s="108"/>
      <c r="JT30" s="106"/>
      <c r="JU30" s="110"/>
      <c r="JV30" s="106"/>
      <c r="JW30" s="108"/>
      <c r="JX30" s="108"/>
      <c r="JY30" s="105"/>
      <c r="JZ30" s="109"/>
      <c r="KA30" s="105"/>
      <c r="KB30" s="106"/>
      <c r="KC30" s="108"/>
      <c r="KD30" s="106"/>
      <c r="KE30" s="107"/>
      <c r="KF30" s="106"/>
      <c r="KG30" s="108"/>
      <c r="KH30" s="106"/>
      <c r="KI30" s="108"/>
      <c r="KJ30" s="109"/>
      <c r="KK30" s="105"/>
      <c r="KL30" s="106"/>
      <c r="KM30" s="108"/>
      <c r="KN30" s="108"/>
      <c r="KO30" s="109"/>
      <c r="KP30" s="105"/>
      <c r="KQ30" s="108"/>
      <c r="KR30" s="108"/>
      <c r="KS30" s="105"/>
      <c r="KT30" s="109"/>
      <c r="KU30" s="105"/>
      <c r="KV30" s="108"/>
      <c r="KW30" s="105"/>
      <c r="KX30" s="106"/>
      <c r="KY30" s="108"/>
      <c r="KZ30" s="109"/>
    </row>
    <row r="31" spans="1:312" s="87" customFormat="1">
      <c r="A31" s="806"/>
      <c r="B31" s="807">
        <f t="shared" si="1"/>
        <v>0</v>
      </c>
      <c r="C31" s="808" t="e">
        <f>B31/B$39*3</f>
        <v>#DIV/0!</v>
      </c>
      <c r="D31" s="808" t="e">
        <f>B31/B$39*5</f>
        <v>#DIV/0!</v>
      </c>
      <c r="E31" s="381"/>
      <c r="F31" s="811"/>
      <c r="G31" s="104"/>
      <c r="H31" s="108"/>
      <c r="I31" s="105"/>
      <c r="J31" s="106"/>
      <c r="K31" s="107"/>
      <c r="L31" s="105"/>
      <c r="M31" s="105"/>
      <c r="N31" s="106"/>
      <c r="O31" s="108"/>
      <c r="P31" s="107"/>
      <c r="Q31" s="105"/>
      <c r="R31" s="106"/>
      <c r="S31" s="108"/>
      <c r="T31" s="106"/>
      <c r="U31" s="107"/>
      <c r="V31" s="106"/>
      <c r="W31" s="108"/>
      <c r="X31" s="106"/>
      <c r="Y31" s="108"/>
      <c r="Z31" s="109"/>
      <c r="AA31" s="105"/>
      <c r="AB31" s="106"/>
      <c r="AC31" s="108"/>
      <c r="AD31" s="106"/>
      <c r="AE31" s="107"/>
      <c r="AF31" s="105"/>
      <c r="AG31" s="105"/>
      <c r="AH31" s="108"/>
      <c r="AI31" s="105"/>
      <c r="AJ31" s="109"/>
      <c r="AK31" s="104"/>
      <c r="AL31" s="106"/>
      <c r="AM31" s="108"/>
      <c r="AN31" s="108"/>
      <c r="AO31" s="109"/>
      <c r="AP31" s="106"/>
      <c r="AQ31" s="108"/>
      <c r="AR31" s="108"/>
      <c r="AS31" s="105"/>
      <c r="AT31" s="109"/>
      <c r="AU31" s="105"/>
      <c r="AV31" s="106"/>
      <c r="AW31" s="108"/>
      <c r="AX31" s="106"/>
      <c r="AY31" s="107"/>
      <c r="AZ31" s="106"/>
      <c r="BA31" s="108"/>
      <c r="BB31" s="106"/>
      <c r="BC31" s="108"/>
      <c r="BD31" s="109"/>
      <c r="BE31" s="105"/>
      <c r="BF31" s="106"/>
      <c r="BG31" s="108"/>
      <c r="BH31" s="108"/>
      <c r="BI31" s="109"/>
      <c r="BJ31" s="105"/>
      <c r="BK31" s="108"/>
      <c r="BL31" s="108"/>
      <c r="BM31" s="105"/>
      <c r="BN31" s="106"/>
      <c r="BO31" s="108"/>
      <c r="BP31" s="104"/>
      <c r="BQ31" s="105"/>
      <c r="BR31" s="106"/>
      <c r="BS31" s="108"/>
      <c r="BT31" s="107"/>
      <c r="BU31" s="104"/>
      <c r="BV31" s="106"/>
      <c r="BW31" s="108"/>
      <c r="BX31" s="106"/>
      <c r="BY31" s="107"/>
      <c r="BZ31" s="106"/>
      <c r="CA31" s="108"/>
      <c r="CB31" s="106"/>
      <c r="CC31" s="108"/>
      <c r="CD31" s="109"/>
      <c r="CE31" s="105"/>
      <c r="CF31" s="106"/>
      <c r="CG31" s="108"/>
      <c r="CH31" s="106"/>
      <c r="CI31" s="107"/>
      <c r="CJ31" s="105"/>
      <c r="CK31" s="105"/>
      <c r="CL31" s="108"/>
      <c r="CM31" s="105"/>
      <c r="CN31" s="107"/>
      <c r="CO31" s="106"/>
      <c r="CP31" s="108"/>
      <c r="CQ31" s="106"/>
      <c r="CR31" s="108"/>
      <c r="CS31" s="109"/>
      <c r="CT31" s="106"/>
      <c r="CU31" s="108"/>
      <c r="CV31" s="108"/>
      <c r="CW31" s="105"/>
      <c r="CX31" s="109"/>
      <c r="CY31" s="105"/>
      <c r="CZ31" s="106"/>
      <c r="DA31" s="108"/>
      <c r="DB31" s="106"/>
      <c r="DC31" s="107"/>
      <c r="DD31" s="106"/>
      <c r="DE31" s="108"/>
      <c r="DF31" s="106"/>
      <c r="DG31" s="108"/>
      <c r="DH31" s="109"/>
      <c r="DI31" s="105"/>
      <c r="DJ31" s="106"/>
      <c r="DK31" s="108"/>
      <c r="DL31" s="108"/>
      <c r="DM31" s="109"/>
      <c r="DN31" s="105"/>
      <c r="DO31" s="108"/>
      <c r="DP31" s="108"/>
      <c r="DQ31" s="105"/>
      <c r="DR31" s="109"/>
      <c r="DS31" s="105"/>
      <c r="DT31" s="108"/>
      <c r="DU31" s="105"/>
      <c r="DV31" s="106"/>
      <c r="DW31" s="108"/>
      <c r="DX31" s="109"/>
      <c r="DY31" s="105"/>
      <c r="DZ31" s="106"/>
      <c r="EA31" s="108"/>
      <c r="EB31" s="106"/>
      <c r="EC31" s="107"/>
      <c r="ED31" s="106"/>
      <c r="EE31" s="108"/>
      <c r="EF31" s="106"/>
      <c r="EG31" s="108"/>
      <c r="EH31" s="109"/>
      <c r="EI31" s="105"/>
      <c r="EJ31" s="106"/>
      <c r="EK31" s="108"/>
      <c r="EL31" s="106"/>
      <c r="EM31" s="107"/>
      <c r="EN31" s="105"/>
      <c r="EO31" s="105"/>
      <c r="EP31" s="108"/>
      <c r="EQ31" s="105"/>
      <c r="ER31" s="107"/>
      <c r="ES31" s="105"/>
      <c r="ET31" s="105"/>
      <c r="EU31" s="106"/>
      <c r="EV31" s="108"/>
      <c r="EW31" s="107"/>
      <c r="EX31" s="105"/>
      <c r="EY31" s="106"/>
      <c r="EZ31" s="108"/>
      <c r="FA31" s="108"/>
      <c r="FB31" s="106"/>
      <c r="FC31" s="107"/>
      <c r="FD31" s="104"/>
      <c r="FE31" s="108"/>
      <c r="FF31" s="105"/>
      <c r="FG31" s="106"/>
      <c r="FH31" s="107"/>
      <c r="FI31" s="105"/>
      <c r="FJ31" s="105"/>
      <c r="FK31" s="106"/>
      <c r="FL31" s="108"/>
      <c r="FM31" s="107"/>
      <c r="FN31" s="105"/>
      <c r="FO31" s="106"/>
      <c r="FP31" s="108"/>
      <c r="FQ31" s="106"/>
      <c r="FR31" s="107"/>
      <c r="FS31" s="106"/>
      <c r="FT31" s="108"/>
      <c r="FU31" s="106"/>
      <c r="FV31" s="108"/>
      <c r="FW31" s="109"/>
      <c r="FX31" s="105"/>
      <c r="FY31" s="106"/>
      <c r="FZ31" s="108"/>
      <c r="GA31" s="106"/>
      <c r="GB31" s="107"/>
      <c r="GC31" s="105"/>
      <c r="GD31" s="105"/>
      <c r="GE31" s="108"/>
      <c r="GF31" s="105"/>
      <c r="GG31" s="109"/>
      <c r="GH31" s="104"/>
      <c r="GI31" s="108"/>
      <c r="GJ31" s="105"/>
      <c r="GK31" s="106"/>
      <c r="GL31" s="107"/>
      <c r="GM31" s="105"/>
      <c r="GN31" s="105"/>
      <c r="GO31" s="106"/>
      <c r="GP31" s="108"/>
      <c r="GQ31" s="107"/>
      <c r="GR31" s="105"/>
      <c r="GS31" s="106"/>
      <c r="GT31" s="108"/>
      <c r="GU31" s="106"/>
      <c r="GV31" s="107"/>
      <c r="GW31" s="106"/>
      <c r="GX31" s="108"/>
      <c r="GY31" s="106"/>
      <c r="GZ31" s="108"/>
      <c r="HA31" s="109"/>
      <c r="HB31" s="105"/>
      <c r="HC31" s="106"/>
      <c r="HD31" s="108"/>
      <c r="HE31" s="106"/>
      <c r="HF31" s="107"/>
      <c r="HG31" s="105"/>
      <c r="HH31" s="105"/>
      <c r="HI31" s="108"/>
      <c r="HJ31" s="105"/>
      <c r="HK31" s="106"/>
      <c r="HL31" s="110"/>
      <c r="HM31" s="105"/>
      <c r="HN31" s="106"/>
      <c r="HO31" s="108"/>
      <c r="HP31" s="108"/>
      <c r="HQ31" s="109"/>
      <c r="HR31" s="106"/>
      <c r="HS31" s="108"/>
      <c r="HT31" s="108"/>
      <c r="HU31" s="105"/>
      <c r="HV31" s="109"/>
      <c r="HW31" s="105"/>
      <c r="HX31" s="106"/>
      <c r="HY31" s="108"/>
      <c r="HZ31" s="106"/>
      <c r="IA31" s="107"/>
      <c r="IB31" s="106"/>
      <c r="IC31" s="108"/>
      <c r="ID31" s="106"/>
      <c r="IE31" s="108"/>
      <c r="IF31" s="109"/>
      <c r="IG31" s="105"/>
      <c r="IH31" s="106"/>
      <c r="II31" s="108"/>
      <c r="IJ31" s="108"/>
      <c r="IK31" s="109"/>
      <c r="IL31" s="105"/>
      <c r="IM31" s="108"/>
      <c r="IN31" s="108"/>
      <c r="IO31" s="105"/>
      <c r="IP31" s="111"/>
      <c r="IQ31" s="104"/>
      <c r="IR31" s="105"/>
      <c r="IS31" s="106"/>
      <c r="IT31" s="108"/>
      <c r="IU31" s="107"/>
      <c r="IV31" s="104"/>
      <c r="IW31" s="106"/>
      <c r="IX31" s="108"/>
      <c r="IY31" s="106"/>
      <c r="IZ31" s="107"/>
      <c r="JA31" s="106"/>
      <c r="JB31" s="108"/>
      <c r="JC31" s="106"/>
      <c r="JD31" s="108"/>
      <c r="JE31" s="109"/>
      <c r="JF31" s="105"/>
      <c r="JG31" s="106"/>
      <c r="JH31" s="108"/>
      <c r="JI31" s="106"/>
      <c r="JJ31" s="107"/>
      <c r="JK31" s="105"/>
      <c r="JL31" s="105"/>
      <c r="JM31" s="108"/>
      <c r="JN31" s="105"/>
      <c r="JO31" s="107"/>
      <c r="JP31" s="106"/>
      <c r="JQ31" s="108"/>
      <c r="JR31" s="106"/>
      <c r="JS31" s="108"/>
      <c r="JT31" s="106"/>
      <c r="JU31" s="110"/>
      <c r="JV31" s="106"/>
      <c r="JW31" s="108"/>
      <c r="JX31" s="108"/>
      <c r="JY31" s="105"/>
      <c r="JZ31" s="109"/>
      <c r="KA31" s="105"/>
      <c r="KB31" s="106"/>
      <c r="KC31" s="108"/>
      <c r="KD31" s="106"/>
      <c r="KE31" s="107"/>
      <c r="KF31" s="106"/>
      <c r="KG31" s="108"/>
      <c r="KH31" s="106"/>
      <c r="KI31" s="108"/>
      <c r="KJ31" s="109"/>
      <c r="KK31" s="105"/>
      <c r="KL31" s="106"/>
      <c r="KM31" s="108"/>
      <c r="KN31" s="108"/>
      <c r="KO31" s="109"/>
      <c r="KP31" s="105"/>
      <c r="KQ31" s="108"/>
      <c r="KR31" s="108"/>
      <c r="KS31" s="105"/>
      <c r="KT31" s="109"/>
      <c r="KU31" s="105"/>
      <c r="KV31" s="108"/>
      <c r="KW31" s="105"/>
      <c r="KX31" s="106"/>
      <c r="KY31" s="108"/>
      <c r="KZ31" s="109"/>
    </row>
    <row r="32" spans="1:312" s="87" customFormat="1">
      <c r="A32" s="806"/>
      <c r="B32" s="807">
        <f t="shared" si="1"/>
        <v>0</v>
      </c>
      <c r="C32" s="808" t="e">
        <f>B32/B$39*3</f>
        <v>#DIV/0!</v>
      </c>
      <c r="D32" s="808" t="e">
        <f>B32/B$39*5</f>
        <v>#DIV/0!</v>
      </c>
      <c r="E32" s="381"/>
      <c r="F32" s="811"/>
      <c r="G32" s="378"/>
      <c r="H32" s="133"/>
      <c r="I32" s="128"/>
      <c r="J32" s="129"/>
      <c r="K32" s="130"/>
      <c r="L32" s="128"/>
      <c r="M32" s="128"/>
      <c r="N32" s="129"/>
      <c r="O32" s="127"/>
      <c r="P32" s="130"/>
      <c r="Q32" s="128"/>
      <c r="R32" s="129"/>
      <c r="S32" s="127"/>
      <c r="T32" s="129"/>
      <c r="U32" s="130"/>
      <c r="V32" s="129"/>
      <c r="W32" s="127"/>
      <c r="X32" s="129"/>
      <c r="Y32" s="127"/>
      <c r="Z32" s="131"/>
      <c r="AA32" s="128"/>
      <c r="AB32" s="129"/>
      <c r="AC32" s="127"/>
      <c r="AD32" s="129"/>
      <c r="AE32" s="130"/>
      <c r="AF32" s="128"/>
      <c r="AG32" s="128"/>
      <c r="AH32" s="128"/>
      <c r="AI32" s="128"/>
      <c r="AJ32" s="131"/>
      <c r="AK32" s="132"/>
      <c r="AL32" s="129"/>
      <c r="AM32" s="127"/>
      <c r="AN32" s="127"/>
      <c r="AO32" s="131"/>
      <c r="AP32" s="129"/>
      <c r="AQ32" s="127"/>
      <c r="AR32" s="127"/>
      <c r="AS32" s="128"/>
      <c r="AT32" s="131"/>
      <c r="AU32" s="128"/>
      <c r="AV32" s="129"/>
      <c r="AW32" s="127"/>
      <c r="AX32" s="129"/>
      <c r="AY32" s="130"/>
      <c r="AZ32" s="129"/>
      <c r="BA32" s="127"/>
      <c r="BB32" s="129"/>
      <c r="BC32" s="127"/>
      <c r="BD32" s="131"/>
      <c r="BE32" s="128"/>
      <c r="BF32" s="129"/>
      <c r="BG32" s="127"/>
      <c r="BH32" s="127"/>
      <c r="BI32" s="131"/>
      <c r="BJ32" s="128"/>
      <c r="BK32" s="133"/>
      <c r="BL32" s="133"/>
      <c r="BM32" s="128"/>
      <c r="BN32" s="129"/>
      <c r="BO32" s="127"/>
      <c r="BP32" s="132"/>
      <c r="BQ32" s="128"/>
      <c r="BR32" s="129"/>
      <c r="BS32" s="127"/>
      <c r="BT32" s="130"/>
      <c r="BU32" s="132"/>
      <c r="BV32" s="129"/>
      <c r="BW32" s="127"/>
      <c r="BX32" s="129"/>
      <c r="BY32" s="130"/>
      <c r="BZ32" s="129"/>
      <c r="CA32" s="127"/>
      <c r="CB32" s="129"/>
      <c r="CC32" s="127"/>
      <c r="CD32" s="131"/>
      <c r="CE32" s="128"/>
      <c r="CF32" s="129"/>
      <c r="CG32" s="127"/>
      <c r="CH32" s="129"/>
      <c r="CI32" s="130"/>
      <c r="CJ32" s="128"/>
      <c r="CK32" s="128"/>
      <c r="CL32" s="128"/>
      <c r="CM32" s="128"/>
      <c r="CN32" s="134"/>
      <c r="CO32" s="206"/>
      <c r="CP32" s="127"/>
      <c r="CQ32" s="129"/>
      <c r="CR32" s="127"/>
      <c r="CS32" s="131"/>
      <c r="CT32" s="129"/>
      <c r="CU32" s="127"/>
      <c r="CV32" s="127"/>
      <c r="CW32" s="128"/>
      <c r="CX32" s="131"/>
      <c r="CY32" s="128"/>
      <c r="CZ32" s="129"/>
      <c r="DA32" s="127"/>
      <c r="DB32" s="129"/>
      <c r="DC32" s="130"/>
      <c r="DD32" s="129"/>
      <c r="DE32" s="127"/>
      <c r="DF32" s="129"/>
      <c r="DG32" s="127"/>
      <c r="DH32" s="131"/>
      <c r="DI32" s="128"/>
      <c r="DJ32" s="129"/>
      <c r="DK32" s="127"/>
      <c r="DL32" s="127"/>
      <c r="DM32" s="131"/>
      <c r="DN32" s="128"/>
      <c r="DO32" s="133"/>
      <c r="DP32" s="133"/>
      <c r="DQ32" s="128"/>
      <c r="DR32" s="131"/>
      <c r="DS32" s="128"/>
      <c r="DT32" s="127"/>
      <c r="DU32" s="128"/>
      <c r="DV32" s="129"/>
      <c r="DW32" s="127"/>
      <c r="DX32" s="131"/>
      <c r="DY32" s="128"/>
      <c r="DZ32" s="129"/>
      <c r="EA32" s="127"/>
      <c r="EB32" s="129"/>
      <c r="EC32" s="130"/>
      <c r="ED32" s="129"/>
      <c r="EE32" s="127"/>
      <c r="EF32" s="129"/>
      <c r="EG32" s="127"/>
      <c r="EH32" s="131"/>
      <c r="EI32" s="128"/>
      <c r="EJ32" s="129"/>
      <c r="EK32" s="127"/>
      <c r="EL32" s="129"/>
      <c r="EM32" s="130"/>
      <c r="EN32" s="128"/>
      <c r="EO32" s="128"/>
      <c r="EP32" s="128"/>
      <c r="EQ32" s="128"/>
      <c r="ER32" s="134"/>
      <c r="ES32" s="380"/>
      <c r="ET32" s="128"/>
      <c r="EU32" s="129"/>
      <c r="EV32" s="127"/>
      <c r="EW32" s="130"/>
      <c r="EX32" s="128"/>
      <c r="EY32" s="129"/>
      <c r="EZ32" s="127"/>
      <c r="FA32" s="127"/>
      <c r="FB32" s="129"/>
      <c r="FC32" s="134"/>
      <c r="FD32" s="378"/>
      <c r="FE32" s="133"/>
      <c r="FF32" s="128"/>
      <c r="FG32" s="129"/>
      <c r="FH32" s="130"/>
      <c r="FI32" s="128"/>
      <c r="FJ32" s="128"/>
      <c r="FK32" s="129"/>
      <c r="FL32" s="127"/>
      <c r="FM32" s="130"/>
      <c r="FN32" s="128"/>
      <c r="FO32" s="129"/>
      <c r="FP32" s="127"/>
      <c r="FQ32" s="129"/>
      <c r="FR32" s="130"/>
      <c r="FS32" s="129"/>
      <c r="FT32" s="127"/>
      <c r="FU32" s="129"/>
      <c r="FV32" s="127"/>
      <c r="FW32" s="131"/>
      <c r="FX32" s="128"/>
      <c r="FY32" s="129"/>
      <c r="FZ32" s="127"/>
      <c r="GA32" s="129"/>
      <c r="GB32" s="130"/>
      <c r="GC32" s="128"/>
      <c r="GD32" s="128"/>
      <c r="GE32" s="128"/>
      <c r="GF32" s="128"/>
      <c r="GG32" s="131"/>
      <c r="GH32" s="378"/>
      <c r="GI32" s="133"/>
      <c r="GJ32" s="128"/>
      <c r="GK32" s="129"/>
      <c r="GL32" s="130"/>
      <c r="GM32" s="128"/>
      <c r="GN32" s="128"/>
      <c r="GO32" s="129"/>
      <c r="GP32" s="127"/>
      <c r="GQ32" s="130"/>
      <c r="GR32" s="128"/>
      <c r="GS32" s="129"/>
      <c r="GT32" s="127"/>
      <c r="GU32" s="129"/>
      <c r="GV32" s="130"/>
      <c r="GW32" s="129"/>
      <c r="GX32" s="127"/>
      <c r="GY32" s="129"/>
      <c r="GZ32" s="127"/>
      <c r="HA32" s="131"/>
      <c r="HB32" s="128"/>
      <c r="HC32" s="129"/>
      <c r="HD32" s="127"/>
      <c r="HE32" s="129"/>
      <c r="HF32" s="130"/>
      <c r="HG32" s="128"/>
      <c r="HH32" s="128"/>
      <c r="HI32" s="128"/>
      <c r="HJ32" s="128"/>
      <c r="HK32" s="129"/>
      <c r="HL32" s="135"/>
      <c r="HM32" s="128"/>
      <c r="HN32" s="129"/>
      <c r="HO32" s="127"/>
      <c r="HP32" s="127"/>
      <c r="HQ32" s="131"/>
      <c r="HR32" s="129"/>
      <c r="HS32" s="127"/>
      <c r="HT32" s="127"/>
      <c r="HU32" s="128"/>
      <c r="HV32" s="131"/>
      <c r="HW32" s="128"/>
      <c r="HX32" s="129"/>
      <c r="HY32" s="127"/>
      <c r="HZ32" s="129"/>
      <c r="IA32" s="130"/>
      <c r="IB32" s="129"/>
      <c r="IC32" s="127"/>
      <c r="ID32" s="129"/>
      <c r="IE32" s="127"/>
      <c r="IF32" s="131"/>
      <c r="IG32" s="128"/>
      <c r="IH32" s="129"/>
      <c r="II32" s="127"/>
      <c r="IJ32" s="127"/>
      <c r="IK32" s="131"/>
      <c r="IL32" s="128"/>
      <c r="IM32" s="133"/>
      <c r="IN32" s="133"/>
      <c r="IO32" s="128"/>
      <c r="IP32" s="136"/>
      <c r="IQ32" s="132"/>
      <c r="IR32" s="128"/>
      <c r="IS32" s="129"/>
      <c r="IT32" s="127"/>
      <c r="IU32" s="130"/>
      <c r="IV32" s="132"/>
      <c r="IW32" s="129"/>
      <c r="IX32" s="127"/>
      <c r="IY32" s="129"/>
      <c r="IZ32" s="130"/>
      <c r="JA32" s="129"/>
      <c r="JB32" s="127"/>
      <c r="JC32" s="129"/>
      <c r="JD32" s="127"/>
      <c r="JE32" s="131"/>
      <c r="JF32" s="128"/>
      <c r="JG32" s="129"/>
      <c r="JH32" s="127"/>
      <c r="JI32" s="129"/>
      <c r="JJ32" s="130"/>
      <c r="JK32" s="128"/>
      <c r="JL32" s="128"/>
      <c r="JM32" s="128"/>
      <c r="JN32" s="128"/>
      <c r="JO32" s="134"/>
      <c r="JP32" s="206"/>
      <c r="JQ32" s="127"/>
      <c r="JR32" s="129"/>
      <c r="JS32" s="127"/>
      <c r="JT32" s="129"/>
      <c r="JU32" s="135"/>
      <c r="JV32" s="129"/>
      <c r="JW32" s="127"/>
      <c r="JX32" s="127"/>
      <c r="JY32" s="128"/>
      <c r="JZ32" s="131"/>
      <c r="KA32" s="128"/>
      <c r="KB32" s="129"/>
      <c r="KC32" s="127"/>
      <c r="KD32" s="129"/>
      <c r="KE32" s="130"/>
      <c r="KF32" s="129"/>
      <c r="KG32" s="127"/>
      <c r="KH32" s="129"/>
      <c r="KI32" s="127"/>
      <c r="KJ32" s="131"/>
      <c r="KK32" s="128"/>
      <c r="KL32" s="129"/>
      <c r="KM32" s="127"/>
      <c r="KN32" s="127"/>
      <c r="KO32" s="131"/>
      <c r="KP32" s="128"/>
      <c r="KQ32" s="133"/>
      <c r="KR32" s="133"/>
      <c r="KS32" s="128"/>
      <c r="KT32" s="131"/>
      <c r="KU32" s="128"/>
      <c r="KV32" s="127"/>
      <c r="KW32" s="128"/>
      <c r="KX32" s="129"/>
      <c r="KY32" s="127"/>
      <c r="KZ32" s="131"/>
    </row>
    <row r="33" spans="1:313" s="87" customFormat="1">
      <c r="A33" s="806"/>
      <c r="B33" s="807">
        <f t="shared" si="1"/>
        <v>0</v>
      </c>
      <c r="C33" s="808" t="e">
        <f>B33/B$39*3</f>
        <v>#DIV/0!</v>
      </c>
      <c r="D33" s="808" t="e">
        <f>B33/B$39*5</f>
        <v>#DIV/0!</v>
      </c>
      <c r="E33" s="381"/>
      <c r="F33" s="811"/>
      <c r="G33" s="100"/>
      <c r="H33" s="92"/>
      <c r="I33" s="93"/>
      <c r="J33" s="94"/>
      <c r="K33" s="95"/>
      <c r="L33" s="93"/>
      <c r="M33" s="93"/>
      <c r="N33" s="94"/>
      <c r="O33" s="92"/>
      <c r="P33" s="95"/>
      <c r="Q33" s="93"/>
      <c r="R33" s="94"/>
      <c r="S33" s="92"/>
      <c r="T33" s="94"/>
      <c r="U33" s="95"/>
      <c r="V33" s="94"/>
      <c r="W33" s="92"/>
      <c r="X33" s="94"/>
      <c r="Y33" s="92"/>
      <c r="Z33" s="96"/>
      <c r="AA33" s="93"/>
      <c r="AB33" s="94"/>
      <c r="AC33" s="92"/>
      <c r="AD33" s="94"/>
      <c r="AE33" s="95"/>
      <c r="AF33" s="93"/>
      <c r="AG33" s="93"/>
      <c r="AH33" s="93"/>
      <c r="AI33" s="93"/>
      <c r="AJ33" s="96"/>
      <c r="AK33" s="104"/>
      <c r="AL33" s="106"/>
      <c r="AM33" s="108"/>
      <c r="AN33" s="108"/>
      <c r="AO33" s="109"/>
      <c r="AP33" s="106"/>
      <c r="AQ33" s="108"/>
      <c r="AR33" s="108"/>
      <c r="AS33" s="105"/>
      <c r="AT33" s="109"/>
      <c r="AU33" s="105"/>
      <c r="AV33" s="106"/>
      <c r="AW33" s="108"/>
      <c r="AX33" s="106"/>
      <c r="AY33" s="107"/>
      <c r="AZ33" s="106"/>
      <c r="BA33" s="108"/>
      <c r="BB33" s="106"/>
      <c r="BC33" s="108"/>
      <c r="BD33" s="109"/>
      <c r="BE33" s="105"/>
      <c r="BF33" s="106"/>
      <c r="BG33" s="108"/>
      <c r="BH33" s="108"/>
      <c r="BI33" s="109"/>
      <c r="BJ33" s="105"/>
      <c r="BK33" s="116"/>
      <c r="BL33" s="108"/>
      <c r="BM33" s="105"/>
      <c r="BN33" s="106"/>
      <c r="BO33" s="108"/>
      <c r="BP33" s="97"/>
      <c r="BQ33" s="93"/>
      <c r="BR33" s="94"/>
      <c r="BS33" s="92"/>
      <c r="BT33" s="95"/>
      <c r="BU33" s="97"/>
      <c r="BV33" s="94"/>
      <c r="BW33" s="92"/>
      <c r="BX33" s="94"/>
      <c r="BY33" s="95"/>
      <c r="BZ33" s="94"/>
      <c r="CA33" s="92"/>
      <c r="CB33" s="94"/>
      <c r="CC33" s="92"/>
      <c r="CD33" s="96"/>
      <c r="CE33" s="93"/>
      <c r="CF33" s="94"/>
      <c r="CG33" s="92"/>
      <c r="CH33" s="94"/>
      <c r="CI33" s="95"/>
      <c r="CJ33" s="93"/>
      <c r="CK33" s="93"/>
      <c r="CL33" s="93"/>
      <c r="CM33" s="93"/>
      <c r="CN33" s="99"/>
      <c r="CO33" s="94"/>
      <c r="CP33" s="92"/>
      <c r="CQ33" s="94"/>
      <c r="CR33" s="92"/>
      <c r="CS33" s="109"/>
      <c r="CT33" s="106"/>
      <c r="CU33" s="108"/>
      <c r="CV33" s="108"/>
      <c r="CW33" s="105"/>
      <c r="CX33" s="109"/>
      <c r="CY33" s="105"/>
      <c r="CZ33" s="106"/>
      <c r="DA33" s="108"/>
      <c r="DB33" s="106"/>
      <c r="DC33" s="107"/>
      <c r="DD33" s="106"/>
      <c r="DE33" s="108"/>
      <c r="DF33" s="106"/>
      <c r="DG33" s="108"/>
      <c r="DH33" s="109"/>
      <c r="DI33" s="105"/>
      <c r="DJ33" s="106"/>
      <c r="DK33" s="108"/>
      <c r="DL33" s="108"/>
      <c r="DM33" s="109"/>
      <c r="DN33" s="105"/>
      <c r="DO33" s="116"/>
      <c r="DP33" s="108"/>
      <c r="DQ33" s="105"/>
      <c r="DR33" s="109"/>
      <c r="DS33" s="105"/>
      <c r="DT33" s="108"/>
      <c r="DU33" s="105"/>
      <c r="DV33" s="106"/>
      <c r="DW33" s="108"/>
      <c r="DX33" s="109"/>
      <c r="DY33" s="105"/>
      <c r="DZ33" s="106"/>
      <c r="EA33" s="108"/>
      <c r="EB33" s="106"/>
      <c r="EC33" s="107"/>
      <c r="ED33" s="106"/>
      <c r="EE33" s="108"/>
      <c r="EF33" s="106"/>
      <c r="EG33" s="108"/>
      <c r="EH33" s="109"/>
      <c r="EI33" s="105"/>
      <c r="EJ33" s="106"/>
      <c r="EK33" s="108"/>
      <c r="EL33" s="106"/>
      <c r="EM33" s="107"/>
      <c r="EN33" s="105"/>
      <c r="EO33" s="105"/>
      <c r="EP33" s="105"/>
      <c r="EQ33" s="105"/>
      <c r="ER33" s="115"/>
      <c r="ES33" s="105"/>
      <c r="ET33" s="105"/>
      <c r="EU33" s="106"/>
      <c r="EV33" s="108"/>
      <c r="EW33" s="107"/>
      <c r="EX33" s="105"/>
      <c r="EY33" s="106"/>
      <c r="EZ33" s="108"/>
      <c r="FA33" s="108"/>
      <c r="FB33" s="106"/>
      <c r="FC33" s="115"/>
      <c r="FD33" s="100"/>
      <c r="FE33" s="92"/>
      <c r="FF33" s="93"/>
      <c r="FG33" s="94"/>
      <c r="FH33" s="95"/>
      <c r="FI33" s="93"/>
      <c r="FJ33" s="93"/>
      <c r="FK33" s="94"/>
      <c r="FL33" s="92"/>
      <c r="FM33" s="95"/>
      <c r="FN33" s="93"/>
      <c r="FO33" s="94"/>
      <c r="FP33" s="92"/>
      <c r="FQ33" s="94"/>
      <c r="FR33" s="95"/>
      <c r="FS33" s="94"/>
      <c r="FT33" s="92"/>
      <c r="FU33" s="94"/>
      <c r="FV33" s="92"/>
      <c r="FW33" s="96"/>
      <c r="FX33" s="93"/>
      <c r="FY33" s="94"/>
      <c r="FZ33" s="92"/>
      <c r="GA33" s="94"/>
      <c r="GB33" s="95"/>
      <c r="GC33" s="93"/>
      <c r="GD33" s="93"/>
      <c r="GE33" s="93"/>
      <c r="GF33" s="93"/>
      <c r="GG33" s="109"/>
      <c r="GH33" s="100"/>
      <c r="GI33" s="92"/>
      <c r="GJ33" s="93"/>
      <c r="GK33" s="94"/>
      <c r="GL33" s="95"/>
      <c r="GM33" s="93"/>
      <c r="GN33" s="93"/>
      <c r="GO33" s="94"/>
      <c r="GP33" s="92"/>
      <c r="GQ33" s="95"/>
      <c r="GR33" s="93"/>
      <c r="GS33" s="94"/>
      <c r="GT33" s="92"/>
      <c r="GU33" s="94"/>
      <c r="GV33" s="95"/>
      <c r="GW33" s="94"/>
      <c r="GX33" s="92"/>
      <c r="GY33" s="94"/>
      <c r="GZ33" s="92"/>
      <c r="HA33" s="96"/>
      <c r="HB33" s="93"/>
      <c r="HC33" s="94"/>
      <c r="HD33" s="92"/>
      <c r="HE33" s="94"/>
      <c r="HF33" s="95"/>
      <c r="HG33" s="93"/>
      <c r="HH33" s="93"/>
      <c r="HI33" s="93"/>
      <c r="HJ33" s="93"/>
      <c r="HK33" s="94"/>
      <c r="HL33" s="110"/>
      <c r="HM33" s="105"/>
      <c r="HN33" s="106"/>
      <c r="HO33" s="108"/>
      <c r="HP33" s="108"/>
      <c r="HQ33" s="109"/>
      <c r="HR33" s="106"/>
      <c r="HS33" s="108"/>
      <c r="HT33" s="108"/>
      <c r="HU33" s="105"/>
      <c r="HV33" s="109"/>
      <c r="HW33" s="105"/>
      <c r="HX33" s="106"/>
      <c r="HY33" s="108"/>
      <c r="HZ33" s="106"/>
      <c r="IA33" s="107"/>
      <c r="IB33" s="106"/>
      <c r="IC33" s="108"/>
      <c r="ID33" s="106"/>
      <c r="IE33" s="108"/>
      <c r="IF33" s="109"/>
      <c r="IG33" s="105"/>
      <c r="IH33" s="106"/>
      <c r="II33" s="108"/>
      <c r="IJ33" s="108"/>
      <c r="IK33" s="109"/>
      <c r="IL33" s="105"/>
      <c r="IM33" s="116"/>
      <c r="IN33" s="108"/>
      <c r="IO33" s="105"/>
      <c r="IP33" s="111"/>
      <c r="IQ33" s="97"/>
      <c r="IR33" s="93"/>
      <c r="IS33" s="94"/>
      <c r="IT33" s="92"/>
      <c r="IU33" s="95"/>
      <c r="IV33" s="97"/>
      <c r="IW33" s="94"/>
      <c r="IX33" s="92"/>
      <c r="IY33" s="94"/>
      <c r="IZ33" s="95"/>
      <c r="JA33" s="94"/>
      <c r="JB33" s="92"/>
      <c r="JC33" s="94"/>
      <c r="JD33" s="92"/>
      <c r="JE33" s="96"/>
      <c r="JF33" s="93"/>
      <c r="JG33" s="94"/>
      <c r="JH33" s="92"/>
      <c r="JI33" s="94"/>
      <c r="JJ33" s="95"/>
      <c r="JK33" s="93"/>
      <c r="JL33" s="93"/>
      <c r="JM33" s="93"/>
      <c r="JN33" s="93"/>
      <c r="JO33" s="99"/>
      <c r="JP33" s="94"/>
      <c r="JQ33" s="92"/>
      <c r="JR33" s="94"/>
      <c r="JS33" s="92"/>
      <c r="JT33" s="106"/>
      <c r="JU33" s="110"/>
      <c r="JV33" s="106"/>
      <c r="JW33" s="108"/>
      <c r="JX33" s="108"/>
      <c r="JY33" s="105"/>
      <c r="JZ33" s="109"/>
      <c r="KA33" s="105"/>
      <c r="KB33" s="106"/>
      <c r="KC33" s="108"/>
      <c r="KD33" s="106"/>
      <c r="KE33" s="107"/>
      <c r="KF33" s="106"/>
      <c r="KG33" s="108"/>
      <c r="KH33" s="106"/>
      <c r="KI33" s="108"/>
      <c r="KJ33" s="109"/>
      <c r="KK33" s="105"/>
      <c r="KL33" s="106"/>
      <c r="KM33" s="108"/>
      <c r="KN33" s="108"/>
      <c r="KO33" s="109"/>
      <c r="KP33" s="105"/>
      <c r="KQ33" s="116"/>
      <c r="KR33" s="108"/>
      <c r="KS33" s="105"/>
      <c r="KT33" s="109"/>
      <c r="KU33" s="105"/>
      <c r="KV33" s="108"/>
      <c r="KW33" s="105"/>
      <c r="KX33" s="106"/>
      <c r="KY33" s="108"/>
      <c r="KZ33" s="109"/>
    </row>
    <row r="34" spans="1:313" s="87" customFormat="1">
      <c r="A34" s="806"/>
      <c r="B34" s="807">
        <f t="shared" si="1"/>
        <v>0</v>
      </c>
      <c r="C34" s="808" t="e">
        <f>B34/B$39*3</f>
        <v>#DIV/0!</v>
      </c>
      <c r="D34" s="808" t="e">
        <f>B34/B$39*5</f>
        <v>#DIV/0!</v>
      </c>
      <c r="E34" s="381"/>
      <c r="F34" s="811"/>
      <c r="G34" s="104"/>
      <c r="H34" s="105"/>
      <c r="I34" s="105"/>
      <c r="J34" s="106"/>
      <c r="K34" s="107"/>
      <c r="L34" s="105"/>
      <c r="M34" s="105"/>
      <c r="N34" s="106"/>
      <c r="O34" s="108"/>
      <c r="P34" s="107"/>
      <c r="Q34" s="105"/>
      <c r="R34" s="106"/>
      <c r="S34" s="108"/>
      <c r="T34" s="106"/>
      <c r="U34" s="107"/>
      <c r="V34" s="106"/>
      <c r="W34" s="108"/>
      <c r="X34" s="106"/>
      <c r="Y34" s="108"/>
      <c r="Z34" s="109"/>
      <c r="AA34" s="105"/>
      <c r="AB34" s="106"/>
      <c r="AC34" s="108"/>
      <c r="AD34" s="106"/>
      <c r="AE34" s="107"/>
      <c r="AF34" s="105"/>
      <c r="AG34" s="105"/>
      <c r="AH34" s="105"/>
      <c r="AI34" s="105"/>
      <c r="AJ34" s="109"/>
      <c r="AK34" s="104"/>
      <c r="AL34" s="106"/>
      <c r="AM34" s="108"/>
      <c r="AN34" s="108"/>
      <c r="AO34" s="109"/>
      <c r="AP34" s="106"/>
      <c r="AQ34" s="108"/>
      <c r="AR34" s="108"/>
      <c r="AS34" s="105"/>
      <c r="AT34" s="109"/>
      <c r="AU34" s="105"/>
      <c r="AV34" s="106"/>
      <c r="AW34" s="108"/>
      <c r="AX34" s="106"/>
      <c r="AY34" s="107"/>
      <c r="AZ34" s="106"/>
      <c r="BA34" s="108"/>
      <c r="BB34" s="106"/>
      <c r="BC34" s="108"/>
      <c r="BD34" s="109"/>
      <c r="BE34" s="105"/>
      <c r="BF34" s="106"/>
      <c r="BG34" s="108"/>
      <c r="BH34" s="108"/>
      <c r="BI34" s="109"/>
      <c r="BJ34" s="105"/>
      <c r="BK34" s="108"/>
      <c r="BL34" s="105"/>
      <c r="BM34" s="105"/>
      <c r="BN34" s="106"/>
      <c r="BO34" s="108"/>
      <c r="BP34" s="104"/>
      <c r="BQ34" s="105"/>
      <c r="BR34" s="106"/>
      <c r="BS34" s="108"/>
      <c r="BT34" s="107"/>
      <c r="BU34" s="104"/>
      <c r="BV34" s="106"/>
      <c r="BW34" s="108"/>
      <c r="BX34" s="106"/>
      <c r="BY34" s="107"/>
      <c r="BZ34" s="106"/>
      <c r="CA34" s="108"/>
      <c r="CB34" s="106"/>
      <c r="CC34" s="108"/>
      <c r="CD34" s="109"/>
      <c r="CE34" s="105"/>
      <c r="CF34" s="106"/>
      <c r="CG34" s="108"/>
      <c r="CH34" s="106"/>
      <c r="CI34" s="107"/>
      <c r="CJ34" s="105"/>
      <c r="CK34" s="105"/>
      <c r="CL34" s="105"/>
      <c r="CM34" s="105"/>
      <c r="CN34" s="107"/>
      <c r="CO34" s="106"/>
      <c r="CP34" s="108"/>
      <c r="CQ34" s="106"/>
      <c r="CR34" s="108"/>
      <c r="CS34" s="109"/>
      <c r="CT34" s="106"/>
      <c r="CU34" s="108"/>
      <c r="CV34" s="108"/>
      <c r="CW34" s="105"/>
      <c r="CX34" s="109"/>
      <c r="CY34" s="105"/>
      <c r="CZ34" s="106"/>
      <c r="DA34" s="108"/>
      <c r="DB34" s="106"/>
      <c r="DC34" s="107"/>
      <c r="DD34" s="106"/>
      <c r="DE34" s="108"/>
      <c r="DF34" s="106"/>
      <c r="DG34" s="108"/>
      <c r="DH34" s="109"/>
      <c r="DI34" s="105"/>
      <c r="DJ34" s="106"/>
      <c r="DK34" s="108"/>
      <c r="DL34" s="108"/>
      <c r="DM34" s="109"/>
      <c r="DN34" s="105"/>
      <c r="DO34" s="108"/>
      <c r="DP34" s="105"/>
      <c r="DQ34" s="105"/>
      <c r="DR34" s="109"/>
      <c r="DS34" s="105"/>
      <c r="DT34" s="108"/>
      <c r="DU34" s="105"/>
      <c r="DV34" s="106"/>
      <c r="DW34" s="108"/>
      <c r="DX34" s="109"/>
      <c r="DY34" s="105"/>
      <c r="DZ34" s="106"/>
      <c r="EA34" s="108"/>
      <c r="EB34" s="106"/>
      <c r="EC34" s="107"/>
      <c r="ED34" s="106"/>
      <c r="EE34" s="108"/>
      <c r="EF34" s="106"/>
      <c r="EG34" s="108"/>
      <c r="EH34" s="109"/>
      <c r="EI34" s="105"/>
      <c r="EJ34" s="106"/>
      <c r="EK34" s="108"/>
      <c r="EL34" s="106"/>
      <c r="EM34" s="107"/>
      <c r="EN34" s="105"/>
      <c r="EO34" s="105"/>
      <c r="EP34" s="105"/>
      <c r="EQ34" s="105"/>
      <c r="ER34" s="107"/>
      <c r="ES34" s="105"/>
      <c r="ET34" s="105"/>
      <c r="EU34" s="106"/>
      <c r="EV34" s="108"/>
      <c r="EW34" s="107"/>
      <c r="EX34" s="105"/>
      <c r="EY34" s="106"/>
      <c r="EZ34" s="108"/>
      <c r="FA34" s="108"/>
      <c r="FB34" s="106"/>
      <c r="FC34" s="107"/>
      <c r="FD34" s="104"/>
      <c r="FE34" s="105"/>
      <c r="FF34" s="105"/>
      <c r="FG34" s="106"/>
      <c r="FH34" s="107"/>
      <c r="FI34" s="105"/>
      <c r="FJ34" s="105"/>
      <c r="FK34" s="106"/>
      <c r="FL34" s="108"/>
      <c r="FM34" s="107"/>
      <c r="FN34" s="105"/>
      <c r="FO34" s="106"/>
      <c r="FP34" s="108"/>
      <c r="FQ34" s="106"/>
      <c r="FR34" s="107"/>
      <c r="FS34" s="106"/>
      <c r="FT34" s="108"/>
      <c r="FU34" s="106"/>
      <c r="FV34" s="108"/>
      <c r="FW34" s="109"/>
      <c r="FX34" s="105"/>
      <c r="FY34" s="106"/>
      <c r="FZ34" s="108"/>
      <c r="GA34" s="106"/>
      <c r="GB34" s="107"/>
      <c r="GC34" s="105"/>
      <c r="GD34" s="105"/>
      <c r="GE34" s="105"/>
      <c r="GF34" s="105"/>
      <c r="GG34" s="109"/>
      <c r="GH34" s="104"/>
      <c r="GI34" s="105"/>
      <c r="GJ34" s="105"/>
      <c r="GK34" s="106"/>
      <c r="GL34" s="107"/>
      <c r="GM34" s="105"/>
      <c r="GN34" s="105"/>
      <c r="GO34" s="106"/>
      <c r="GP34" s="108"/>
      <c r="GQ34" s="107"/>
      <c r="GR34" s="105"/>
      <c r="GS34" s="106"/>
      <c r="GT34" s="108"/>
      <c r="GU34" s="106"/>
      <c r="GV34" s="107"/>
      <c r="GW34" s="106"/>
      <c r="GX34" s="108"/>
      <c r="GY34" s="106"/>
      <c r="GZ34" s="108"/>
      <c r="HA34" s="109"/>
      <c r="HB34" s="105"/>
      <c r="HC34" s="106"/>
      <c r="HD34" s="108"/>
      <c r="HE34" s="106"/>
      <c r="HF34" s="107"/>
      <c r="HG34" s="105"/>
      <c r="HH34" s="105"/>
      <c r="HI34" s="105"/>
      <c r="HJ34" s="105"/>
      <c r="HK34" s="106"/>
      <c r="HL34" s="110"/>
      <c r="HM34" s="105"/>
      <c r="HN34" s="106"/>
      <c r="HO34" s="108"/>
      <c r="HP34" s="108"/>
      <c r="HQ34" s="109"/>
      <c r="HR34" s="106"/>
      <c r="HS34" s="108"/>
      <c r="HT34" s="108"/>
      <c r="HU34" s="105"/>
      <c r="HV34" s="109"/>
      <c r="HW34" s="105"/>
      <c r="HX34" s="106"/>
      <c r="HY34" s="108"/>
      <c r="HZ34" s="106"/>
      <c r="IA34" s="107"/>
      <c r="IB34" s="106"/>
      <c r="IC34" s="108"/>
      <c r="ID34" s="106"/>
      <c r="IE34" s="108"/>
      <c r="IF34" s="109"/>
      <c r="IG34" s="105"/>
      <c r="IH34" s="106"/>
      <c r="II34" s="108"/>
      <c r="IJ34" s="108"/>
      <c r="IK34" s="109"/>
      <c r="IL34" s="105"/>
      <c r="IM34" s="108"/>
      <c r="IN34" s="105"/>
      <c r="IO34" s="105"/>
      <c r="IP34" s="111"/>
      <c r="IQ34" s="104"/>
      <c r="IR34" s="105"/>
      <c r="IS34" s="106"/>
      <c r="IT34" s="108"/>
      <c r="IU34" s="107"/>
      <c r="IV34" s="104"/>
      <c r="IW34" s="106"/>
      <c r="IX34" s="108"/>
      <c r="IY34" s="106"/>
      <c r="IZ34" s="107"/>
      <c r="JA34" s="106"/>
      <c r="JB34" s="108"/>
      <c r="JC34" s="106"/>
      <c r="JD34" s="108"/>
      <c r="JE34" s="109"/>
      <c r="JF34" s="105"/>
      <c r="JG34" s="106"/>
      <c r="JH34" s="108"/>
      <c r="JI34" s="106"/>
      <c r="JJ34" s="107"/>
      <c r="JK34" s="105"/>
      <c r="JL34" s="105"/>
      <c r="JM34" s="105"/>
      <c r="JN34" s="105"/>
      <c r="JO34" s="107"/>
      <c r="JP34" s="106"/>
      <c r="JQ34" s="108"/>
      <c r="JR34" s="106"/>
      <c r="JS34" s="108"/>
      <c r="JT34" s="106"/>
      <c r="JU34" s="110"/>
      <c r="JV34" s="106"/>
      <c r="JW34" s="108"/>
      <c r="JX34" s="108"/>
      <c r="JY34" s="105"/>
      <c r="JZ34" s="109"/>
      <c r="KA34" s="105"/>
      <c r="KB34" s="106"/>
      <c r="KC34" s="108"/>
      <c r="KD34" s="106"/>
      <c r="KE34" s="107"/>
      <c r="KF34" s="106"/>
      <c r="KG34" s="108"/>
      <c r="KH34" s="106"/>
      <c r="KI34" s="108"/>
      <c r="KJ34" s="109"/>
      <c r="KK34" s="105"/>
      <c r="KL34" s="106"/>
      <c r="KM34" s="108"/>
      <c r="KN34" s="108"/>
      <c r="KO34" s="109"/>
      <c r="KP34" s="105"/>
      <c r="KQ34" s="108"/>
      <c r="KR34" s="105"/>
      <c r="KS34" s="105"/>
      <c r="KT34" s="109"/>
      <c r="KU34" s="105"/>
      <c r="KV34" s="108"/>
      <c r="KW34" s="105"/>
      <c r="KX34" s="106"/>
      <c r="KY34" s="108"/>
      <c r="KZ34" s="109"/>
    </row>
    <row r="35" spans="1:313" s="87" customFormat="1">
      <c r="A35" s="806"/>
      <c r="B35" s="807">
        <f t="shared" si="1"/>
        <v>0</v>
      </c>
      <c r="C35" s="808" t="e">
        <f>B35/B$39*3</f>
        <v>#DIV/0!</v>
      </c>
      <c r="D35" s="808" t="e">
        <f>B35/B$39*5</f>
        <v>#DIV/0!</v>
      </c>
      <c r="E35" s="381"/>
      <c r="F35" s="811"/>
      <c r="G35" s="104"/>
      <c r="H35" s="108"/>
      <c r="I35" s="105"/>
      <c r="J35" s="106"/>
      <c r="K35" s="107"/>
      <c r="L35" s="105"/>
      <c r="M35" s="105"/>
      <c r="N35" s="106"/>
      <c r="O35" s="108"/>
      <c r="P35" s="107"/>
      <c r="Q35" s="105"/>
      <c r="R35" s="106"/>
      <c r="S35" s="108"/>
      <c r="T35" s="106"/>
      <c r="U35" s="107"/>
      <c r="V35" s="106"/>
      <c r="W35" s="108"/>
      <c r="X35" s="106"/>
      <c r="Y35" s="108"/>
      <c r="Z35" s="109"/>
      <c r="AA35" s="105"/>
      <c r="AB35" s="106"/>
      <c r="AC35" s="108"/>
      <c r="AD35" s="106"/>
      <c r="AE35" s="107"/>
      <c r="AF35" s="105"/>
      <c r="AG35" s="105"/>
      <c r="AH35" s="105"/>
      <c r="AI35" s="105"/>
      <c r="AJ35" s="109"/>
      <c r="AK35" s="104"/>
      <c r="AL35" s="106"/>
      <c r="AM35" s="108"/>
      <c r="AN35" s="108"/>
      <c r="AO35" s="109"/>
      <c r="AP35" s="106"/>
      <c r="AQ35" s="108"/>
      <c r="AR35" s="108"/>
      <c r="AS35" s="105"/>
      <c r="AT35" s="109"/>
      <c r="AU35" s="105"/>
      <c r="AV35" s="106"/>
      <c r="AW35" s="108"/>
      <c r="AX35" s="106"/>
      <c r="AY35" s="107"/>
      <c r="AZ35" s="106"/>
      <c r="BA35" s="108"/>
      <c r="BB35" s="106"/>
      <c r="BC35" s="108"/>
      <c r="BD35" s="109"/>
      <c r="BE35" s="105"/>
      <c r="BF35" s="106"/>
      <c r="BG35" s="108"/>
      <c r="BH35" s="108"/>
      <c r="BI35" s="109"/>
      <c r="BJ35" s="105"/>
      <c r="BK35" s="108"/>
      <c r="BL35" s="108"/>
      <c r="BM35" s="105"/>
      <c r="BN35" s="106"/>
      <c r="BO35" s="108"/>
      <c r="BP35" s="104"/>
      <c r="BQ35" s="105"/>
      <c r="BR35" s="106"/>
      <c r="BS35" s="108"/>
      <c r="BT35" s="107"/>
      <c r="BU35" s="104"/>
      <c r="BV35" s="106"/>
      <c r="BW35" s="108"/>
      <c r="BX35" s="106"/>
      <c r="BY35" s="107"/>
      <c r="BZ35" s="106"/>
      <c r="CA35" s="108"/>
      <c r="CB35" s="106"/>
      <c r="CC35" s="108"/>
      <c r="CD35" s="109"/>
      <c r="CE35" s="105"/>
      <c r="CF35" s="106"/>
      <c r="CG35" s="108"/>
      <c r="CH35" s="106"/>
      <c r="CI35" s="107"/>
      <c r="CJ35" s="105"/>
      <c r="CK35" s="105"/>
      <c r="CL35" s="105"/>
      <c r="CM35" s="105"/>
      <c r="CN35" s="107"/>
      <c r="CO35" s="106"/>
      <c r="CP35" s="108"/>
      <c r="CQ35" s="106"/>
      <c r="CR35" s="108"/>
      <c r="CS35" s="109"/>
      <c r="CT35" s="106"/>
      <c r="CU35" s="108"/>
      <c r="CV35" s="108"/>
      <c r="CW35" s="105"/>
      <c r="CX35" s="109"/>
      <c r="CY35" s="105"/>
      <c r="CZ35" s="106"/>
      <c r="DA35" s="108"/>
      <c r="DB35" s="106"/>
      <c r="DC35" s="107"/>
      <c r="DD35" s="106"/>
      <c r="DE35" s="108"/>
      <c r="DF35" s="106"/>
      <c r="DG35" s="108"/>
      <c r="DH35" s="109"/>
      <c r="DI35" s="105"/>
      <c r="DJ35" s="106"/>
      <c r="DK35" s="108"/>
      <c r="DL35" s="108"/>
      <c r="DM35" s="109"/>
      <c r="DN35" s="105"/>
      <c r="DO35" s="108"/>
      <c r="DP35" s="108"/>
      <c r="DQ35" s="105"/>
      <c r="DR35" s="109"/>
      <c r="DS35" s="105"/>
      <c r="DT35" s="108"/>
      <c r="DU35" s="105"/>
      <c r="DV35" s="106"/>
      <c r="DW35" s="108"/>
      <c r="DX35" s="109"/>
      <c r="DY35" s="105"/>
      <c r="DZ35" s="106"/>
      <c r="EA35" s="108"/>
      <c r="EB35" s="106"/>
      <c r="EC35" s="107"/>
      <c r="ED35" s="106"/>
      <c r="EE35" s="108"/>
      <c r="EF35" s="106"/>
      <c r="EG35" s="108"/>
      <c r="EH35" s="109"/>
      <c r="EI35" s="105"/>
      <c r="EJ35" s="106"/>
      <c r="EK35" s="108"/>
      <c r="EL35" s="106"/>
      <c r="EM35" s="107"/>
      <c r="EN35" s="105"/>
      <c r="EO35" s="105"/>
      <c r="EP35" s="105"/>
      <c r="EQ35" s="105"/>
      <c r="ER35" s="107"/>
      <c r="ES35" s="105"/>
      <c r="ET35" s="105"/>
      <c r="EU35" s="106"/>
      <c r="EV35" s="108"/>
      <c r="EW35" s="107"/>
      <c r="EX35" s="105"/>
      <c r="EY35" s="106"/>
      <c r="EZ35" s="108"/>
      <c r="FA35" s="108"/>
      <c r="FB35" s="106"/>
      <c r="FC35" s="107"/>
      <c r="FD35" s="104"/>
      <c r="FE35" s="108"/>
      <c r="FF35" s="105"/>
      <c r="FG35" s="106"/>
      <c r="FH35" s="107"/>
      <c r="FI35" s="105"/>
      <c r="FJ35" s="105"/>
      <c r="FK35" s="106"/>
      <c r="FL35" s="108"/>
      <c r="FM35" s="107"/>
      <c r="FN35" s="105"/>
      <c r="FO35" s="106"/>
      <c r="FP35" s="108"/>
      <c r="FQ35" s="106"/>
      <c r="FR35" s="107"/>
      <c r="FS35" s="106"/>
      <c r="FT35" s="108"/>
      <c r="FU35" s="106"/>
      <c r="FV35" s="108"/>
      <c r="FW35" s="109"/>
      <c r="FX35" s="105"/>
      <c r="FY35" s="106"/>
      <c r="FZ35" s="108"/>
      <c r="GA35" s="106"/>
      <c r="GB35" s="107"/>
      <c r="GC35" s="105"/>
      <c r="GD35" s="105"/>
      <c r="GE35" s="105"/>
      <c r="GF35" s="105"/>
      <c r="GG35" s="109"/>
      <c r="GH35" s="104"/>
      <c r="GI35" s="108"/>
      <c r="GJ35" s="105"/>
      <c r="GK35" s="106"/>
      <c r="GL35" s="107"/>
      <c r="GM35" s="105"/>
      <c r="GN35" s="105"/>
      <c r="GO35" s="106"/>
      <c r="GP35" s="108"/>
      <c r="GQ35" s="107"/>
      <c r="GR35" s="105"/>
      <c r="GS35" s="106"/>
      <c r="GT35" s="108"/>
      <c r="GU35" s="106"/>
      <c r="GV35" s="107"/>
      <c r="GW35" s="106"/>
      <c r="GX35" s="108"/>
      <c r="GY35" s="106"/>
      <c r="GZ35" s="108"/>
      <c r="HA35" s="109"/>
      <c r="HB35" s="105"/>
      <c r="HC35" s="106"/>
      <c r="HD35" s="108"/>
      <c r="HE35" s="106"/>
      <c r="HF35" s="107"/>
      <c r="HG35" s="105"/>
      <c r="HH35" s="105"/>
      <c r="HI35" s="105"/>
      <c r="HJ35" s="105"/>
      <c r="HK35" s="106"/>
      <c r="HL35" s="110"/>
      <c r="HM35" s="105"/>
      <c r="HN35" s="106"/>
      <c r="HO35" s="108"/>
      <c r="HP35" s="108"/>
      <c r="HQ35" s="109"/>
      <c r="HR35" s="106"/>
      <c r="HS35" s="108"/>
      <c r="HT35" s="108"/>
      <c r="HU35" s="105"/>
      <c r="HV35" s="109"/>
      <c r="HW35" s="105"/>
      <c r="HX35" s="106"/>
      <c r="HY35" s="108"/>
      <c r="HZ35" s="106"/>
      <c r="IA35" s="107"/>
      <c r="IB35" s="106"/>
      <c r="IC35" s="108"/>
      <c r="ID35" s="106"/>
      <c r="IE35" s="108"/>
      <c r="IF35" s="109"/>
      <c r="IG35" s="105"/>
      <c r="IH35" s="106"/>
      <c r="II35" s="108"/>
      <c r="IJ35" s="108"/>
      <c r="IK35" s="109"/>
      <c r="IL35" s="105"/>
      <c r="IM35" s="108"/>
      <c r="IN35" s="108"/>
      <c r="IO35" s="105"/>
      <c r="IP35" s="111"/>
      <c r="IQ35" s="104"/>
      <c r="IR35" s="105"/>
      <c r="IS35" s="106"/>
      <c r="IT35" s="108"/>
      <c r="IU35" s="107"/>
      <c r="IV35" s="104"/>
      <c r="IW35" s="106"/>
      <c r="IX35" s="108"/>
      <c r="IY35" s="106"/>
      <c r="IZ35" s="107"/>
      <c r="JA35" s="106"/>
      <c r="JB35" s="108"/>
      <c r="JC35" s="106"/>
      <c r="JD35" s="108"/>
      <c r="JE35" s="109"/>
      <c r="JF35" s="105"/>
      <c r="JG35" s="106"/>
      <c r="JH35" s="108"/>
      <c r="JI35" s="106"/>
      <c r="JJ35" s="107"/>
      <c r="JK35" s="105"/>
      <c r="JL35" s="105"/>
      <c r="JM35" s="105"/>
      <c r="JN35" s="105"/>
      <c r="JO35" s="107"/>
      <c r="JP35" s="106"/>
      <c r="JQ35" s="108"/>
      <c r="JR35" s="106"/>
      <c r="JS35" s="108"/>
      <c r="JT35" s="106"/>
      <c r="JU35" s="110"/>
      <c r="JV35" s="106"/>
      <c r="JW35" s="108"/>
      <c r="JX35" s="108"/>
      <c r="JY35" s="105"/>
      <c r="JZ35" s="109"/>
      <c r="KA35" s="105"/>
      <c r="KB35" s="106"/>
      <c r="KC35" s="108"/>
      <c r="KD35" s="106"/>
      <c r="KE35" s="107"/>
      <c r="KF35" s="106"/>
      <c r="KG35" s="108"/>
      <c r="KH35" s="106"/>
      <c r="KI35" s="108"/>
      <c r="KJ35" s="109"/>
      <c r="KK35" s="105"/>
      <c r="KL35" s="106"/>
      <c r="KM35" s="108"/>
      <c r="KN35" s="108"/>
      <c r="KO35" s="109"/>
      <c r="KP35" s="105"/>
      <c r="KQ35" s="108"/>
      <c r="KR35" s="108"/>
      <c r="KS35" s="105"/>
      <c r="KT35" s="109"/>
      <c r="KU35" s="105"/>
      <c r="KV35" s="108"/>
      <c r="KW35" s="105"/>
      <c r="KX35" s="106"/>
      <c r="KY35" s="108"/>
      <c r="KZ35" s="109"/>
    </row>
    <row r="36" spans="1:313" s="87" customFormat="1">
      <c r="A36" s="806"/>
      <c r="B36" s="807">
        <f t="shared" si="1"/>
        <v>0</v>
      </c>
      <c r="C36" s="808" t="e">
        <f>B36/B$39*3</f>
        <v>#DIV/0!</v>
      </c>
      <c r="D36" s="808" t="e">
        <f>B36/B$39*5</f>
        <v>#DIV/0!</v>
      </c>
      <c r="E36" s="381"/>
      <c r="F36" s="811"/>
      <c r="G36" s="104"/>
      <c r="H36" s="108"/>
      <c r="I36" s="105"/>
      <c r="J36" s="106"/>
      <c r="K36" s="107"/>
      <c r="L36" s="105"/>
      <c r="M36" s="105"/>
      <c r="N36" s="106"/>
      <c r="O36" s="108"/>
      <c r="P36" s="107"/>
      <c r="Q36" s="105"/>
      <c r="R36" s="106"/>
      <c r="S36" s="108"/>
      <c r="T36" s="106"/>
      <c r="U36" s="107"/>
      <c r="V36" s="106"/>
      <c r="W36" s="108"/>
      <c r="X36" s="106"/>
      <c r="Y36" s="108"/>
      <c r="Z36" s="109"/>
      <c r="AA36" s="105"/>
      <c r="AB36" s="106"/>
      <c r="AC36" s="108"/>
      <c r="AD36" s="106"/>
      <c r="AE36" s="107"/>
      <c r="AF36" s="105"/>
      <c r="AG36" s="105"/>
      <c r="AH36" s="108"/>
      <c r="AI36" s="105"/>
      <c r="AJ36" s="109"/>
      <c r="AK36" s="104"/>
      <c r="AL36" s="106"/>
      <c r="AM36" s="108"/>
      <c r="AN36" s="108"/>
      <c r="AO36" s="109"/>
      <c r="AP36" s="106"/>
      <c r="AQ36" s="108"/>
      <c r="AR36" s="108"/>
      <c r="AS36" s="105"/>
      <c r="AT36" s="109"/>
      <c r="AU36" s="105"/>
      <c r="AV36" s="106"/>
      <c r="AW36" s="108"/>
      <c r="AX36" s="106"/>
      <c r="AY36" s="107"/>
      <c r="AZ36" s="106"/>
      <c r="BA36" s="108"/>
      <c r="BB36" s="106"/>
      <c r="BC36" s="108"/>
      <c r="BD36" s="109"/>
      <c r="BE36" s="105"/>
      <c r="BF36" s="106"/>
      <c r="BG36" s="108"/>
      <c r="BH36" s="108"/>
      <c r="BI36" s="109"/>
      <c r="BJ36" s="105"/>
      <c r="BK36" s="108"/>
      <c r="BL36" s="108"/>
      <c r="BM36" s="105"/>
      <c r="BN36" s="106"/>
      <c r="BO36" s="108"/>
      <c r="BP36" s="104"/>
      <c r="BQ36" s="105"/>
      <c r="BR36" s="106"/>
      <c r="BS36" s="108"/>
      <c r="BT36" s="107"/>
      <c r="BU36" s="104"/>
      <c r="BV36" s="106"/>
      <c r="BW36" s="108"/>
      <c r="BX36" s="106"/>
      <c r="BY36" s="107"/>
      <c r="BZ36" s="106"/>
      <c r="CA36" s="108"/>
      <c r="CB36" s="106"/>
      <c r="CC36" s="108"/>
      <c r="CD36" s="109"/>
      <c r="CE36" s="105"/>
      <c r="CF36" s="106"/>
      <c r="CG36" s="108"/>
      <c r="CH36" s="106"/>
      <c r="CI36" s="107"/>
      <c r="CJ36" s="105"/>
      <c r="CK36" s="105"/>
      <c r="CL36" s="108"/>
      <c r="CM36" s="105"/>
      <c r="CN36" s="107"/>
      <c r="CO36" s="106"/>
      <c r="CP36" s="108"/>
      <c r="CQ36" s="106"/>
      <c r="CR36" s="108"/>
      <c r="CS36" s="109"/>
      <c r="CT36" s="106"/>
      <c r="CU36" s="108"/>
      <c r="CV36" s="108"/>
      <c r="CW36" s="105"/>
      <c r="CX36" s="109"/>
      <c r="CY36" s="105"/>
      <c r="CZ36" s="106"/>
      <c r="DA36" s="108"/>
      <c r="DB36" s="106"/>
      <c r="DC36" s="107"/>
      <c r="DD36" s="106"/>
      <c r="DE36" s="108"/>
      <c r="DF36" s="106"/>
      <c r="DG36" s="108"/>
      <c r="DH36" s="109"/>
      <c r="DI36" s="105"/>
      <c r="DJ36" s="106"/>
      <c r="DK36" s="108"/>
      <c r="DL36" s="108"/>
      <c r="DM36" s="109"/>
      <c r="DN36" s="105"/>
      <c r="DO36" s="108"/>
      <c r="DP36" s="108"/>
      <c r="DQ36" s="105"/>
      <c r="DR36" s="109"/>
      <c r="DS36" s="105"/>
      <c r="DT36" s="108"/>
      <c r="DU36" s="105"/>
      <c r="DV36" s="106"/>
      <c r="DW36" s="108"/>
      <c r="DX36" s="109"/>
      <c r="DY36" s="105"/>
      <c r="DZ36" s="106"/>
      <c r="EA36" s="108"/>
      <c r="EB36" s="106"/>
      <c r="EC36" s="107"/>
      <c r="ED36" s="106"/>
      <c r="EE36" s="108"/>
      <c r="EF36" s="106"/>
      <c r="EG36" s="108"/>
      <c r="EH36" s="109"/>
      <c r="EI36" s="105"/>
      <c r="EJ36" s="106"/>
      <c r="EK36" s="108"/>
      <c r="EL36" s="106"/>
      <c r="EM36" s="107"/>
      <c r="EN36" s="105"/>
      <c r="EO36" s="105"/>
      <c r="EP36" s="108"/>
      <c r="EQ36" s="105"/>
      <c r="ER36" s="107"/>
      <c r="ES36" s="105"/>
      <c r="ET36" s="105"/>
      <c r="EU36" s="106"/>
      <c r="EV36" s="108"/>
      <c r="EW36" s="107"/>
      <c r="EX36" s="105"/>
      <c r="EY36" s="106"/>
      <c r="EZ36" s="108"/>
      <c r="FA36" s="108"/>
      <c r="FB36" s="106"/>
      <c r="FC36" s="107"/>
      <c r="FD36" s="104"/>
      <c r="FE36" s="108"/>
      <c r="FF36" s="105"/>
      <c r="FG36" s="106"/>
      <c r="FH36" s="107"/>
      <c r="FI36" s="105"/>
      <c r="FJ36" s="105"/>
      <c r="FK36" s="106"/>
      <c r="FL36" s="108"/>
      <c r="FM36" s="107"/>
      <c r="FN36" s="105"/>
      <c r="FO36" s="106"/>
      <c r="FP36" s="108"/>
      <c r="FQ36" s="106"/>
      <c r="FR36" s="107"/>
      <c r="FS36" s="106"/>
      <c r="FT36" s="108"/>
      <c r="FU36" s="106"/>
      <c r="FV36" s="108"/>
      <c r="FW36" s="109"/>
      <c r="FX36" s="105"/>
      <c r="FY36" s="106"/>
      <c r="FZ36" s="108"/>
      <c r="GA36" s="106"/>
      <c r="GB36" s="107"/>
      <c r="GC36" s="105"/>
      <c r="GD36" s="105"/>
      <c r="GE36" s="108"/>
      <c r="GF36" s="105"/>
      <c r="GG36" s="109"/>
      <c r="GH36" s="104"/>
      <c r="GI36" s="108"/>
      <c r="GJ36" s="105"/>
      <c r="GK36" s="106"/>
      <c r="GL36" s="107"/>
      <c r="GM36" s="105"/>
      <c r="GN36" s="105"/>
      <c r="GO36" s="106"/>
      <c r="GP36" s="108"/>
      <c r="GQ36" s="107"/>
      <c r="GR36" s="105"/>
      <c r="GS36" s="106"/>
      <c r="GT36" s="108"/>
      <c r="GU36" s="106"/>
      <c r="GV36" s="107"/>
      <c r="GW36" s="106"/>
      <c r="GX36" s="108"/>
      <c r="GY36" s="106"/>
      <c r="GZ36" s="108"/>
      <c r="HA36" s="109"/>
      <c r="HB36" s="105"/>
      <c r="HC36" s="106"/>
      <c r="HD36" s="108"/>
      <c r="HE36" s="106"/>
      <c r="HF36" s="107"/>
      <c r="HG36" s="105"/>
      <c r="HH36" s="105"/>
      <c r="HI36" s="108"/>
      <c r="HJ36" s="105"/>
      <c r="HK36" s="106"/>
      <c r="HL36" s="110"/>
      <c r="HM36" s="105"/>
      <c r="HN36" s="106"/>
      <c r="HO36" s="108"/>
      <c r="HP36" s="108"/>
      <c r="HQ36" s="109"/>
      <c r="HR36" s="106"/>
      <c r="HS36" s="108"/>
      <c r="HT36" s="108"/>
      <c r="HU36" s="105"/>
      <c r="HV36" s="109"/>
      <c r="HW36" s="105"/>
      <c r="HX36" s="106"/>
      <c r="HY36" s="108"/>
      <c r="HZ36" s="106"/>
      <c r="IA36" s="107"/>
      <c r="IB36" s="106"/>
      <c r="IC36" s="108"/>
      <c r="ID36" s="106"/>
      <c r="IE36" s="108"/>
      <c r="IF36" s="109"/>
      <c r="IG36" s="105"/>
      <c r="IH36" s="106"/>
      <c r="II36" s="108"/>
      <c r="IJ36" s="108"/>
      <c r="IK36" s="109"/>
      <c r="IL36" s="105"/>
      <c r="IM36" s="108"/>
      <c r="IN36" s="108"/>
      <c r="IO36" s="105"/>
      <c r="IP36" s="111"/>
      <c r="IQ36" s="104"/>
      <c r="IR36" s="105"/>
      <c r="IS36" s="106"/>
      <c r="IT36" s="108"/>
      <c r="IU36" s="107"/>
      <c r="IV36" s="104"/>
      <c r="IW36" s="106"/>
      <c r="IX36" s="108"/>
      <c r="IY36" s="106"/>
      <c r="IZ36" s="107"/>
      <c r="JA36" s="106"/>
      <c r="JB36" s="108"/>
      <c r="JC36" s="106"/>
      <c r="JD36" s="108"/>
      <c r="JE36" s="109"/>
      <c r="JF36" s="105"/>
      <c r="JG36" s="106"/>
      <c r="JH36" s="108"/>
      <c r="JI36" s="106"/>
      <c r="JJ36" s="107"/>
      <c r="JK36" s="105"/>
      <c r="JL36" s="105"/>
      <c r="JM36" s="108"/>
      <c r="JN36" s="105"/>
      <c r="JO36" s="107"/>
      <c r="JP36" s="106"/>
      <c r="JQ36" s="108"/>
      <c r="JR36" s="106"/>
      <c r="JS36" s="108"/>
      <c r="JT36" s="106"/>
      <c r="JU36" s="110"/>
      <c r="JV36" s="106"/>
      <c r="JW36" s="108"/>
      <c r="JX36" s="108"/>
      <c r="JY36" s="105"/>
      <c r="JZ36" s="109"/>
      <c r="KA36" s="105"/>
      <c r="KB36" s="106"/>
      <c r="KC36" s="108"/>
      <c r="KD36" s="106"/>
      <c r="KE36" s="107"/>
      <c r="KF36" s="106"/>
      <c r="KG36" s="108"/>
      <c r="KH36" s="106"/>
      <c r="KI36" s="108"/>
      <c r="KJ36" s="109"/>
      <c r="KK36" s="105"/>
      <c r="KL36" s="106"/>
      <c r="KM36" s="108"/>
      <c r="KN36" s="108"/>
      <c r="KO36" s="109"/>
      <c r="KP36" s="105"/>
      <c r="KQ36" s="108"/>
      <c r="KR36" s="108"/>
      <c r="KS36" s="105"/>
      <c r="KT36" s="109"/>
      <c r="KU36" s="105"/>
      <c r="KV36" s="108"/>
      <c r="KW36" s="105"/>
      <c r="KX36" s="106"/>
      <c r="KY36" s="108"/>
      <c r="KZ36" s="109"/>
    </row>
    <row r="37" spans="1:313" s="87" customFormat="1">
      <c r="A37" s="806"/>
      <c r="B37" s="807">
        <f t="shared" si="1"/>
        <v>0</v>
      </c>
      <c r="C37" s="808" t="e">
        <f>B37/B$39*3</f>
        <v>#DIV/0!</v>
      </c>
      <c r="D37" s="808" t="e">
        <f>B37/B$39*5</f>
        <v>#DIV/0!</v>
      </c>
      <c r="E37" s="381"/>
      <c r="F37" s="811"/>
      <c r="G37" s="378"/>
      <c r="H37" s="133"/>
      <c r="I37" s="128"/>
      <c r="J37" s="129"/>
      <c r="K37" s="130"/>
      <c r="L37" s="128"/>
      <c r="M37" s="128"/>
      <c r="N37" s="129"/>
      <c r="O37" s="127"/>
      <c r="P37" s="130"/>
      <c r="Q37" s="128"/>
      <c r="R37" s="129"/>
      <c r="S37" s="127"/>
      <c r="T37" s="129"/>
      <c r="U37" s="130"/>
      <c r="V37" s="129"/>
      <c r="W37" s="127"/>
      <c r="X37" s="129"/>
      <c r="Y37" s="127"/>
      <c r="Z37" s="131"/>
      <c r="AA37" s="128"/>
      <c r="AB37" s="129"/>
      <c r="AC37" s="127"/>
      <c r="AD37" s="129"/>
      <c r="AE37" s="130"/>
      <c r="AF37" s="128"/>
      <c r="AG37" s="128"/>
      <c r="AH37" s="128"/>
      <c r="AI37" s="128"/>
      <c r="AJ37" s="131"/>
      <c r="AK37" s="132"/>
      <c r="AL37" s="129"/>
      <c r="AM37" s="127"/>
      <c r="AN37" s="127"/>
      <c r="AO37" s="131"/>
      <c r="AP37" s="129"/>
      <c r="AQ37" s="127"/>
      <c r="AR37" s="127"/>
      <c r="AS37" s="128"/>
      <c r="AT37" s="131"/>
      <c r="AU37" s="128"/>
      <c r="AV37" s="129"/>
      <c r="AW37" s="127"/>
      <c r="AX37" s="129"/>
      <c r="AY37" s="130"/>
      <c r="AZ37" s="129"/>
      <c r="BA37" s="127"/>
      <c r="BB37" s="129"/>
      <c r="BC37" s="127"/>
      <c r="BD37" s="131"/>
      <c r="BE37" s="128"/>
      <c r="BF37" s="129"/>
      <c r="BG37" s="127"/>
      <c r="BH37" s="127"/>
      <c r="BI37" s="131"/>
      <c r="BJ37" s="128"/>
      <c r="BK37" s="133"/>
      <c r="BL37" s="133"/>
      <c r="BM37" s="128"/>
      <c r="BN37" s="129"/>
      <c r="BO37" s="127"/>
      <c r="BP37" s="132"/>
      <c r="BQ37" s="128"/>
      <c r="BR37" s="129"/>
      <c r="BS37" s="127"/>
      <c r="BT37" s="130"/>
      <c r="BU37" s="132"/>
      <c r="BV37" s="129"/>
      <c r="BW37" s="127"/>
      <c r="BX37" s="129"/>
      <c r="BY37" s="130"/>
      <c r="BZ37" s="129"/>
      <c r="CA37" s="127"/>
      <c r="CB37" s="129"/>
      <c r="CC37" s="127"/>
      <c r="CD37" s="131"/>
      <c r="CE37" s="128"/>
      <c r="CF37" s="129"/>
      <c r="CG37" s="127"/>
      <c r="CH37" s="129"/>
      <c r="CI37" s="130"/>
      <c r="CJ37" s="128"/>
      <c r="CK37" s="128"/>
      <c r="CL37" s="128"/>
      <c r="CM37" s="128"/>
      <c r="CN37" s="134"/>
      <c r="CO37" s="206"/>
      <c r="CP37" s="127"/>
      <c r="CQ37" s="129"/>
      <c r="CR37" s="127"/>
      <c r="CS37" s="131"/>
      <c r="CT37" s="129"/>
      <c r="CU37" s="127"/>
      <c r="CV37" s="127"/>
      <c r="CW37" s="128"/>
      <c r="CX37" s="131"/>
      <c r="CY37" s="128"/>
      <c r="CZ37" s="129"/>
      <c r="DA37" s="127"/>
      <c r="DB37" s="129"/>
      <c r="DC37" s="130"/>
      <c r="DD37" s="129"/>
      <c r="DE37" s="127"/>
      <c r="DF37" s="129"/>
      <c r="DG37" s="127"/>
      <c r="DH37" s="131"/>
      <c r="DI37" s="128"/>
      <c r="DJ37" s="129"/>
      <c r="DK37" s="127"/>
      <c r="DL37" s="127"/>
      <c r="DM37" s="131"/>
      <c r="DN37" s="128"/>
      <c r="DO37" s="133"/>
      <c r="DP37" s="133"/>
      <c r="DQ37" s="128"/>
      <c r="DR37" s="131"/>
      <c r="DS37" s="128"/>
      <c r="DT37" s="127"/>
      <c r="DU37" s="128"/>
      <c r="DV37" s="129"/>
      <c r="DW37" s="127"/>
      <c r="DX37" s="131"/>
      <c r="DY37" s="128"/>
      <c r="DZ37" s="129"/>
      <c r="EA37" s="127"/>
      <c r="EB37" s="129"/>
      <c r="EC37" s="130"/>
      <c r="ED37" s="129"/>
      <c r="EE37" s="127"/>
      <c r="EF37" s="129"/>
      <c r="EG37" s="127"/>
      <c r="EH37" s="131"/>
      <c r="EI37" s="128"/>
      <c r="EJ37" s="129"/>
      <c r="EK37" s="127"/>
      <c r="EL37" s="129"/>
      <c r="EM37" s="130"/>
      <c r="EN37" s="128"/>
      <c r="EO37" s="128"/>
      <c r="EP37" s="128"/>
      <c r="EQ37" s="128"/>
      <c r="ER37" s="134"/>
      <c r="ES37" s="380"/>
      <c r="ET37" s="128"/>
      <c r="EU37" s="129"/>
      <c r="EV37" s="127"/>
      <c r="EW37" s="130"/>
      <c r="EX37" s="128"/>
      <c r="EY37" s="129"/>
      <c r="EZ37" s="127"/>
      <c r="FA37" s="127"/>
      <c r="FB37" s="129"/>
      <c r="FC37" s="134"/>
      <c r="FD37" s="378"/>
      <c r="FE37" s="133"/>
      <c r="FF37" s="128"/>
      <c r="FG37" s="129"/>
      <c r="FH37" s="130"/>
      <c r="FI37" s="128"/>
      <c r="FJ37" s="128"/>
      <c r="FK37" s="129"/>
      <c r="FL37" s="127"/>
      <c r="FM37" s="130"/>
      <c r="FN37" s="128"/>
      <c r="FO37" s="129"/>
      <c r="FP37" s="127"/>
      <c r="FQ37" s="129"/>
      <c r="FR37" s="130"/>
      <c r="FS37" s="129"/>
      <c r="FT37" s="127"/>
      <c r="FU37" s="129"/>
      <c r="FV37" s="127"/>
      <c r="FW37" s="131"/>
      <c r="FX37" s="128"/>
      <c r="FY37" s="129"/>
      <c r="FZ37" s="127"/>
      <c r="GA37" s="129"/>
      <c r="GB37" s="130"/>
      <c r="GC37" s="128"/>
      <c r="GD37" s="128"/>
      <c r="GE37" s="128"/>
      <c r="GF37" s="128"/>
      <c r="GG37" s="131"/>
      <c r="GH37" s="378"/>
      <c r="GI37" s="133"/>
      <c r="GJ37" s="128"/>
      <c r="GK37" s="129"/>
      <c r="GL37" s="130"/>
      <c r="GM37" s="128"/>
      <c r="GN37" s="128"/>
      <c r="GO37" s="129"/>
      <c r="GP37" s="127"/>
      <c r="GQ37" s="130"/>
      <c r="GR37" s="128"/>
      <c r="GS37" s="129"/>
      <c r="GT37" s="127"/>
      <c r="GU37" s="129"/>
      <c r="GV37" s="130"/>
      <c r="GW37" s="129"/>
      <c r="GX37" s="127"/>
      <c r="GY37" s="129"/>
      <c r="GZ37" s="127"/>
      <c r="HA37" s="131"/>
      <c r="HB37" s="128"/>
      <c r="HC37" s="129"/>
      <c r="HD37" s="127"/>
      <c r="HE37" s="129"/>
      <c r="HF37" s="130"/>
      <c r="HG37" s="128"/>
      <c r="HH37" s="128"/>
      <c r="HI37" s="128"/>
      <c r="HJ37" s="128"/>
      <c r="HK37" s="129"/>
      <c r="HL37" s="135"/>
      <c r="HM37" s="128"/>
      <c r="HN37" s="129"/>
      <c r="HO37" s="127"/>
      <c r="HP37" s="127"/>
      <c r="HQ37" s="131"/>
      <c r="HR37" s="129"/>
      <c r="HS37" s="127"/>
      <c r="HT37" s="127"/>
      <c r="HU37" s="128"/>
      <c r="HV37" s="131"/>
      <c r="HW37" s="128"/>
      <c r="HX37" s="129"/>
      <c r="HY37" s="127"/>
      <c r="HZ37" s="129"/>
      <c r="IA37" s="130"/>
      <c r="IB37" s="129"/>
      <c r="IC37" s="127"/>
      <c r="ID37" s="129"/>
      <c r="IE37" s="127"/>
      <c r="IF37" s="131"/>
      <c r="IG37" s="128"/>
      <c r="IH37" s="129"/>
      <c r="II37" s="127"/>
      <c r="IJ37" s="127"/>
      <c r="IK37" s="131"/>
      <c r="IL37" s="128"/>
      <c r="IM37" s="133"/>
      <c r="IN37" s="133"/>
      <c r="IO37" s="128"/>
      <c r="IP37" s="136"/>
      <c r="IQ37" s="132"/>
      <c r="IR37" s="128"/>
      <c r="IS37" s="129"/>
      <c r="IT37" s="127"/>
      <c r="IU37" s="130"/>
      <c r="IV37" s="132"/>
      <c r="IW37" s="129"/>
      <c r="IX37" s="127"/>
      <c r="IY37" s="129"/>
      <c r="IZ37" s="130"/>
      <c r="JA37" s="129"/>
      <c r="JB37" s="127"/>
      <c r="JC37" s="129"/>
      <c r="JD37" s="127"/>
      <c r="JE37" s="131"/>
      <c r="JF37" s="128"/>
      <c r="JG37" s="129"/>
      <c r="JH37" s="127"/>
      <c r="JI37" s="129"/>
      <c r="JJ37" s="130"/>
      <c r="JK37" s="128"/>
      <c r="JL37" s="128"/>
      <c r="JM37" s="128"/>
      <c r="JN37" s="128"/>
      <c r="JO37" s="134"/>
      <c r="JP37" s="206"/>
      <c r="JQ37" s="127"/>
      <c r="JR37" s="129"/>
      <c r="JS37" s="127"/>
      <c r="JT37" s="129"/>
      <c r="JU37" s="135"/>
      <c r="JV37" s="129"/>
      <c r="JW37" s="127"/>
      <c r="JX37" s="127"/>
      <c r="JY37" s="128"/>
      <c r="JZ37" s="131"/>
      <c r="KA37" s="128"/>
      <c r="KB37" s="129"/>
      <c r="KC37" s="127"/>
      <c r="KD37" s="129"/>
      <c r="KE37" s="130"/>
      <c r="KF37" s="129"/>
      <c r="KG37" s="127"/>
      <c r="KH37" s="129"/>
      <c r="KI37" s="127"/>
      <c r="KJ37" s="131"/>
      <c r="KK37" s="128"/>
      <c r="KL37" s="129"/>
      <c r="KM37" s="127"/>
      <c r="KN37" s="127"/>
      <c r="KO37" s="131"/>
      <c r="KP37" s="128"/>
      <c r="KQ37" s="133"/>
      <c r="KR37" s="133"/>
      <c r="KS37" s="128"/>
      <c r="KT37" s="131"/>
      <c r="KU37" s="128"/>
      <c r="KV37" s="127"/>
      <c r="KW37" s="128"/>
      <c r="KX37" s="129"/>
      <c r="KY37" s="127"/>
      <c r="KZ37" s="131"/>
    </row>
    <row r="38" spans="1:313" s="150" customFormat="1" ht="8.25">
      <c r="A38" s="815"/>
      <c r="B38" s="815"/>
      <c r="C38" s="816"/>
      <c r="D38" s="816"/>
      <c r="E38" s="157"/>
      <c r="F38" s="158"/>
      <c r="G38" s="147">
        <v>1</v>
      </c>
      <c r="H38" s="148">
        <v>2</v>
      </c>
      <c r="I38" s="148">
        <v>3</v>
      </c>
      <c r="J38" s="148">
        <v>4</v>
      </c>
      <c r="K38" s="148">
        <v>5</v>
      </c>
      <c r="L38" s="148">
        <v>6</v>
      </c>
      <c r="M38" s="148">
        <v>7</v>
      </c>
      <c r="N38" s="148">
        <v>8</v>
      </c>
      <c r="O38" s="148">
        <v>9</v>
      </c>
      <c r="P38" s="148">
        <v>10</v>
      </c>
      <c r="Q38" s="148">
        <v>11</v>
      </c>
      <c r="R38" s="148">
        <v>12</v>
      </c>
      <c r="S38" s="148">
        <v>13</v>
      </c>
      <c r="T38" s="148">
        <v>14</v>
      </c>
      <c r="U38" s="148">
        <v>15</v>
      </c>
      <c r="V38" s="148">
        <v>16</v>
      </c>
      <c r="W38" s="148">
        <v>17</v>
      </c>
      <c r="X38" s="148">
        <v>18</v>
      </c>
      <c r="Y38" s="148">
        <v>19</v>
      </c>
      <c r="Z38" s="148">
        <v>20</v>
      </c>
      <c r="AA38" s="148">
        <v>21</v>
      </c>
      <c r="AB38" s="148">
        <v>22</v>
      </c>
      <c r="AC38" s="148">
        <v>23</v>
      </c>
      <c r="AD38" s="148">
        <v>24</v>
      </c>
      <c r="AE38" s="148">
        <v>25</v>
      </c>
      <c r="AF38" s="148">
        <v>26</v>
      </c>
      <c r="AG38" s="148">
        <v>27</v>
      </c>
      <c r="AH38" s="148">
        <v>28</v>
      </c>
      <c r="AI38" s="148">
        <v>29</v>
      </c>
      <c r="AJ38" s="148">
        <v>30</v>
      </c>
      <c r="AK38" s="148">
        <v>1</v>
      </c>
      <c r="AL38" s="148">
        <v>2</v>
      </c>
      <c r="AM38" s="148">
        <v>3</v>
      </c>
      <c r="AN38" s="148">
        <v>4</v>
      </c>
      <c r="AO38" s="148">
        <v>5</v>
      </c>
      <c r="AP38" s="148">
        <v>6</v>
      </c>
      <c r="AQ38" s="148">
        <v>7</v>
      </c>
      <c r="AR38" s="148">
        <v>8</v>
      </c>
      <c r="AS38" s="148">
        <v>9</v>
      </c>
      <c r="AT38" s="148">
        <v>10</v>
      </c>
      <c r="AU38" s="148">
        <v>11</v>
      </c>
      <c r="AV38" s="148">
        <v>12</v>
      </c>
      <c r="AW38" s="148">
        <v>13</v>
      </c>
      <c r="AX38" s="148">
        <v>14</v>
      </c>
      <c r="AY38" s="148">
        <v>15</v>
      </c>
      <c r="AZ38" s="148">
        <v>16</v>
      </c>
      <c r="BA38" s="148">
        <v>17</v>
      </c>
      <c r="BB38" s="148">
        <v>18</v>
      </c>
      <c r="BC38" s="148">
        <v>19</v>
      </c>
      <c r="BD38" s="148">
        <v>20</v>
      </c>
      <c r="BE38" s="148">
        <v>21</v>
      </c>
      <c r="BF38" s="148">
        <v>22</v>
      </c>
      <c r="BG38" s="148">
        <v>23</v>
      </c>
      <c r="BH38" s="148">
        <v>24</v>
      </c>
      <c r="BI38" s="148">
        <v>25</v>
      </c>
      <c r="BJ38" s="148">
        <v>26</v>
      </c>
      <c r="BK38" s="148">
        <v>27</v>
      </c>
      <c r="BL38" s="148">
        <v>28</v>
      </c>
      <c r="BM38" s="148">
        <v>29</v>
      </c>
      <c r="BN38" s="148">
        <v>30</v>
      </c>
      <c r="BO38" s="148">
        <v>31</v>
      </c>
      <c r="BP38" s="148">
        <v>1</v>
      </c>
      <c r="BQ38" s="148">
        <v>2</v>
      </c>
      <c r="BR38" s="148">
        <v>3</v>
      </c>
      <c r="BS38" s="148">
        <v>4</v>
      </c>
      <c r="BT38" s="148">
        <v>5</v>
      </c>
      <c r="BU38" s="148">
        <v>6</v>
      </c>
      <c r="BV38" s="148">
        <v>7</v>
      </c>
      <c r="BW38" s="148">
        <v>8</v>
      </c>
      <c r="BX38" s="148">
        <v>9</v>
      </c>
      <c r="BY38" s="148">
        <v>10</v>
      </c>
      <c r="BZ38" s="148">
        <v>11</v>
      </c>
      <c r="CA38" s="148">
        <v>12</v>
      </c>
      <c r="CB38" s="148">
        <v>13</v>
      </c>
      <c r="CC38" s="148">
        <v>14</v>
      </c>
      <c r="CD38" s="148">
        <v>15</v>
      </c>
      <c r="CE38" s="148">
        <v>16</v>
      </c>
      <c r="CF38" s="148">
        <v>17</v>
      </c>
      <c r="CG38" s="148">
        <v>18</v>
      </c>
      <c r="CH38" s="148">
        <v>19</v>
      </c>
      <c r="CI38" s="148">
        <v>20</v>
      </c>
      <c r="CJ38" s="148">
        <v>21</v>
      </c>
      <c r="CK38" s="148">
        <v>22</v>
      </c>
      <c r="CL38" s="148">
        <v>23</v>
      </c>
      <c r="CM38" s="148">
        <v>24</v>
      </c>
      <c r="CN38" s="148">
        <v>25</v>
      </c>
      <c r="CO38" s="148">
        <v>26</v>
      </c>
      <c r="CP38" s="148">
        <v>27</v>
      </c>
      <c r="CQ38" s="148">
        <v>28</v>
      </c>
      <c r="CR38" s="148">
        <v>29</v>
      </c>
      <c r="CS38" s="148">
        <v>30</v>
      </c>
      <c r="CT38" s="148">
        <v>1</v>
      </c>
      <c r="CU38" s="148">
        <v>2</v>
      </c>
      <c r="CV38" s="148">
        <v>3</v>
      </c>
      <c r="CW38" s="148">
        <v>4</v>
      </c>
      <c r="CX38" s="148">
        <v>5</v>
      </c>
      <c r="CY38" s="148">
        <v>6</v>
      </c>
      <c r="CZ38" s="148">
        <v>7</v>
      </c>
      <c r="DA38" s="148">
        <v>8</v>
      </c>
      <c r="DB38" s="148">
        <v>9</v>
      </c>
      <c r="DC38" s="148">
        <v>10</v>
      </c>
      <c r="DD38" s="148">
        <v>11</v>
      </c>
      <c r="DE38" s="148">
        <v>12</v>
      </c>
      <c r="DF38" s="148">
        <v>13</v>
      </c>
      <c r="DG38" s="148">
        <v>14</v>
      </c>
      <c r="DH38" s="148">
        <v>15</v>
      </c>
      <c r="DI38" s="148">
        <v>16</v>
      </c>
      <c r="DJ38" s="148">
        <v>17</v>
      </c>
      <c r="DK38" s="148">
        <v>18</v>
      </c>
      <c r="DL38" s="148">
        <v>19</v>
      </c>
      <c r="DM38" s="148">
        <v>20</v>
      </c>
      <c r="DN38" s="148">
        <v>21</v>
      </c>
      <c r="DO38" s="148">
        <v>22</v>
      </c>
      <c r="DP38" s="148">
        <v>23</v>
      </c>
      <c r="DQ38" s="148">
        <v>24</v>
      </c>
      <c r="DR38" s="148">
        <v>25</v>
      </c>
      <c r="DS38" s="148">
        <v>26</v>
      </c>
      <c r="DT38" s="148">
        <v>27</v>
      </c>
      <c r="DU38" s="148">
        <v>28</v>
      </c>
      <c r="DV38" s="148">
        <v>29</v>
      </c>
      <c r="DW38" s="148">
        <v>30</v>
      </c>
      <c r="DX38" s="148">
        <v>31</v>
      </c>
      <c r="DY38" s="148">
        <v>1</v>
      </c>
      <c r="DZ38" s="148">
        <v>2</v>
      </c>
      <c r="EA38" s="148">
        <v>3</v>
      </c>
      <c r="EB38" s="148">
        <v>4</v>
      </c>
      <c r="EC38" s="148">
        <v>5</v>
      </c>
      <c r="ED38" s="148">
        <v>6</v>
      </c>
      <c r="EE38" s="148">
        <v>7</v>
      </c>
      <c r="EF38" s="148">
        <v>8</v>
      </c>
      <c r="EG38" s="148">
        <v>9</v>
      </c>
      <c r="EH38" s="148">
        <v>10</v>
      </c>
      <c r="EI38" s="148">
        <v>11</v>
      </c>
      <c r="EJ38" s="148">
        <v>12</v>
      </c>
      <c r="EK38" s="148">
        <v>13</v>
      </c>
      <c r="EL38" s="148">
        <v>14</v>
      </c>
      <c r="EM38" s="148">
        <v>15</v>
      </c>
      <c r="EN38" s="148">
        <v>16</v>
      </c>
      <c r="EO38" s="148">
        <v>17</v>
      </c>
      <c r="EP38" s="148">
        <v>18</v>
      </c>
      <c r="EQ38" s="148">
        <v>19</v>
      </c>
      <c r="ER38" s="148">
        <v>20</v>
      </c>
      <c r="ES38" s="148">
        <v>21</v>
      </c>
      <c r="ET38" s="148">
        <v>22</v>
      </c>
      <c r="EU38" s="148">
        <v>23</v>
      </c>
      <c r="EV38" s="148">
        <v>24</v>
      </c>
      <c r="EW38" s="148">
        <v>25</v>
      </c>
      <c r="EX38" s="148">
        <v>26</v>
      </c>
      <c r="EY38" s="148">
        <v>27</v>
      </c>
      <c r="EZ38" s="148">
        <v>28</v>
      </c>
      <c r="FA38" s="148">
        <v>29</v>
      </c>
      <c r="FB38" s="148">
        <v>30</v>
      </c>
      <c r="FC38" s="148">
        <v>31</v>
      </c>
      <c r="FD38" s="148">
        <v>1</v>
      </c>
      <c r="FE38" s="148">
        <v>2</v>
      </c>
      <c r="FF38" s="148">
        <v>3</v>
      </c>
      <c r="FG38" s="148">
        <v>4</v>
      </c>
      <c r="FH38" s="148">
        <v>5</v>
      </c>
      <c r="FI38" s="148">
        <v>6</v>
      </c>
      <c r="FJ38" s="148">
        <v>7</v>
      </c>
      <c r="FK38" s="148">
        <v>8</v>
      </c>
      <c r="FL38" s="148">
        <v>9</v>
      </c>
      <c r="FM38" s="148">
        <v>10</v>
      </c>
      <c r="FN38" s="148">
        <v>11</v>
      </c>
      <c r="FO38" s="148">
        <v>12</v>
      </c>
      <c r="FP38" s="148">
        <v>13</v>
      </c>
      <c r="FQ38" s="148">
        <v>14</v>
      </c>
      <c r="FR38" s="148">
        <v>15</v>
      </c>
      <c r="FS38" s="148">
        <v>16</v>
      </c>
      <c r="FT38" s="148">
        <v>17</v>
      </c>
      <c r="FU38" s="148">
        <v>18</v>
      </c>
      <c r="FV38" s="148">
        <v>19</v>
      </c>
      <c r="FW38" s="148">
        <v>20</v>
      </c>
      <c r="FX38" s="148">
        <v>21</v>
      </c>
      <c r="FY38" s="148">
        <v>22</v>
      </c>
      <c r="FZ38" s="148">
        <v>23</v>
      </c>
      <c r="GA38" s="148">
        <v>24</v>
      </c>
      <c r="GB38" s="148">
        <v>25</v>
      </c>
      <c r="GC38" s="148">
        <v>26</v>
      </c>
      <c r="GD38" s="148">
        <v>27</v>
      </c>
      <c r="GE38" s="148">
        <v>28</v>
      </c>
      <c r="GF38" s="148">
        <v>29</v>
      </c>
      <c r="GG38" s="148">
        <v>30</v>
      </c>
      <c r="GH38" s="148">
        <v>1</v>
      </c>
      <c r="GI38" s="148">
        <v>2</v>
      </c>
      <c r="GJ38" s="148">
        <v>3</v>
      </c>
      <c r="GK38" s="148">
        <v>4</v>
      </c>
      <c r="GL38" s="148">
        <v>5</v>
      </c>
      <c r="GM38" s="148">
        <v>6</v>
      </c>
      <c r="GN38" s="148">
        <v>7</v>
      </c>
      <c r="GO38" s="148">
        <v>8</v>
      </c>
      <c r="GP38" s="148">
        <v>9</v>
      </c>
      <c r="GQ38" s="148">
        <v>10</v>
      </c>
      <c r="GR38" s="148">
        <v>11</v>
      </c>
      <c r="GS38" s="148">
        <v>12</v>
      </c>
      <c r="GT38" s="148">
        <v>13</v>
      </c>
      <c r="GU38" s="148">
        <v>14</v>
      </c>
      <c r="GV38" s="148">
        <v>15</v>
      </c>
      <c r="GW38" s="148">
        <v>16</v>
      </c>
      <c r="GX38" s="148">
        <v>17</v>
      </c>
      <c r="GY38" s="148">
        <v>18</v>
      </c>
      <c r="GZ38" s="148">
        <v>19</v>
      </c>
      <c r="HA38" s="148">
        <v>20</v>
      </c>
      <c r="HB38" s="148">
        <v>21</v>
      </c>
      <c r="HC38" s="148">
        <v>22</v>
      </c>
      <c r="HD38" s="148">
        <v>23</v>
      </c>
      <c r="HE38" s="148">
        <v>24</v>
      </c>
      <c r="HF38" s="148">
        <v>25</v>
      </c>
      <c r="HG38" s="148">
        <v>26</v>
      </c>
      <c r="HH38" s="148">
        <v>27</v>
      </c>
      <c r="HI38" s="148">
        <v>28</v>
      </c>
      <c r="HJ38" s="148">
        <v>29</v>
      </c>
      <c r="HK38" s="148">
        <v>30</v>
      </c>
      <c r="HL38" s="148">
        <v>31</v>
      </c>
      <c r="HM38" s="148">
        <v>1</v>
      </c>
      <c r="HN38" s="148">
        <v>2</v>
      </c>
      <c r="HO38" s="148">
        <v>3</v>
      </c>
      <c r="HP38" s="148">
        <v>4</v>
      </c>
      <c r="HQ38" s="148">
        <v>5</v>
      </c>
      <c r="HR38" s="148">
        <v>6</v>
      </c>
      <c r="HS38" s="148">
        <v>7</v>
      </c>
      <c r="HT38" s="148">
        <v>8</v>
      </c>
      <c r="HU38" s="148">
        <v>9</v>
      </c>
      <c r="HV38" s="148">
        <v>10</v>
      </c>
      <c r="HW38" s="148">
        <v>11</v>
      </c>
      <c r="HX38" s="148">
        <v>12</v>
      </c>
      <c r="HY38" s="148">
        <v>13</v>
      </c>
      <c r="HZ38" s="148">
        <v>14</v>
      </c>
      <c r="IA38" s="148">
        <v>15</v>
      </c>
      <c r="IB38" s="148">
        <v>16</v>
      </c>
      <c r="IC38" s="148">
        <v>17</v>
      </c>
      <c r="ID38" s="148">
        <v>18</v>
      </c>
      <c r="IE38" s="148">
        <v>19</v>
      </c>
      <c r="IF38" s="148">
        <v>20</v>
      </c>
      <c r="IG38" s="148">
        <v>21</v>
      </c>
      <c r="IH38" s="148">
        <v>22</v>
      </c>
      <c r="II38" s="148">
        <v>23</v>
      </c>
      <c r="IJ38" s="148">
        <v>24</v>
      </c>
      <c r="IK38" s="148">
        <v>25</v>
      </c>
      <c r="IL38" s="148">
        <v>26</v>
      </c>
      <c r="IM38" s="148">
        <v>27</v>
      </c>
      <c r="IN38" s="148">
        <v>28</v>
      </c>
      <c r="IO38" s="148">
        <v>29</v>
      </c>
      <c r="IP38" s="148">
        <v>30</v>
      </c>
      <c r="IQ38" s="148">
        <v>1</v>
      </c>
      <c r="IR38" s="148">
        <v>2</v>
      </c>
      <c r="IS38" s="148">
        <v>3</v>
      </c>
      <c r="IT38" s="148">
        <v>4</v>
      </c>
      <c r="IU38" s="148">
        <v>5</v>
      </c>
      <c r="IV38" s="148">
        <v>6</v>
      </c>
      <c r="IW38" s="148">
        <v>7</v>
      </c>
      <c r="IX38" s="148">
        <v>8</v>
      </c>
      <c r="IY38" s="148">
        <v>9</v>
      </c>
      <c r="IZ38" s="148">
        <v>10</v>
      </c>
      <c r="JA38" s="148">
        <v>11</v>
      </c>
      <c r="JB38" s="148">
        <v>12</v>
      </c>
      <c r="JC38" s="148">
        <v>13</v>
      </c>
      <c r="JD38" s="148">
        <v>14</v>
      </c>
      <c r="JE38" s="148">
        <v>15</v>
      </c>
      <c r="JF38" s="148">
        <v>16</v>
      </c>
      <c r="JG38" s="148">
        <v>17</v>
      </c>
      <c r="JH38" s="148">
        <v>18</v>
      </c>
      <c r="JI38" s="148">
        <v>19</v>
      </c>
      <c r="JJ38" s="148">
        <v>20</v>
      </c>
      <c r="JK38" s="148">
        <v>21</v>
      </c>
      <c r="JL38" s="148">
        <v>22</v>
      </c>
      <c r="JM38" s="148">
        <v>23</v>
      </c>
      <c r="JN38" s="148">
        <v>24</v>
      </c>
      <c r="JO38" s="148">
        <v>25</v>
      </c>
      <c r="JP38" s="148">
        <v>26</v>
      </c>
      <c r="JQ38" s="148">
        <v>27</v>
      </c>
      <c r="JR38" s="148">
        <v>28</v>
      </c>
      <c r="JS38" s="148">
        <v>29</v>
      </c>
      <c r="JT38" s="148">
        <v>30</v>
      </c>
      <c r="JU38" s="148">
        <v>31</v>
      </c>
      <c r="JV38" s="148">
        <v>1</v>
      </c>
      <c r="JW38" s="148">
        <v>2</v>
      </c>
      <c r="JX38" s="148">
        <v>3</v>
      </c>
      <c r="JY38" s="148">
        <v>4</v>
      </c>
      <c r="JZ38" s="148">
        <v>5</v>
      </c>
      <c r="KA38" s="148">
        <v>6</v>
      </c>
      <c r="KB38" s="148">
        <v>7</v>
      </c>
      <c r="KC38" s="148">
        <v>8</v>
      </c>
      <c r="KD38" s="148">
        <v>9</v>
      </c>
      <c r="KE38" s="148">
        <v>10</v>
      </c>
      <c r="KF38" s="148">
        <v>11</v>
      </c>
      <c r="KG38" s="148">
        <v>12</v>
      </c>
      <c r="KH38" s="148">
        <v>13</v>
      </c>
      <c r="KI38" s="148">
        <v>14</v>
      </c>
      <c r="KJ38" s="148">
        <v>15</v>
      </c>
      <c r="KK38" s="148">
        <v>16</v>
      </c>
      <c r="KL38" s="148">
        <v>17</v>
      </c>
      <c r="KM38" s="148">
        <v>18</v>
      </c>
      <c r="KN38" s="148">
        <v>19</v>
      </c>
      <c r="KO38" s="148">
        <v>20</v>
      </c>
      <c r="KP38" s="148">
        <v>21</v>
      </c>
      <c r="KQ38" s="148">
        <v>22</v>
      </c>
      <c r="KR38" s="148">
        <v>23</v>
      </c>
      <c r="KS38" s="148">
        <v>24</v>
      </c>
      <c r="KT38" s="148">
        <v>25</v>
      </c>
      <c r="KU38" s="148">
        <v>26</v>
      </c>
      <c r="KV38" s="148">
        <v>27</v>
      </c>
      <c r="KW38" s="148">
        <v>28</v>
      </c>
      <c r="KX38" s="148">
        <v>29</v>
      </c>
      <c r="KY38" s="148">
        <v>30</v>
      </c>
      <c r="KZ38" s="149">
        <v>31</v>
      </c>
    </row>
    <row r="39" spans="1:313" s="150" customFormat="1" ht="16.899999999999999" customHeight="1">
      <c r="A39" s="817" t="s">
        <v>236</v>
      </c>
      <c r="B39" s="818">
        <f>SUM(B8:B37)/COUNTA(B8:B37)</f>
        <v>0</v>
      </c>
      <c r="C39" s="175"/>
      <c r="D39" s="175"/>
      <c r="E39" s="819" t="s">
        <v>77</v>
      </c>
      <c r="F39" s="819" t="s">
        <v>78</v>
      </c>
      <c r="G39" s="820">
        <v>22</v>
      </c>
      <c r="H39" s="821">
        <v>55</v>
      </c>
      <c r="I39" s="822"/>
      <c r="J39" s="823"/>
      <c r="K39" s="824"/>
      <c r="L39" s="822"/>
      <c r="M39" s="822"/>
      <c r="N39" s="823"/>
      <c r="O39" s="821"/>
      <c r="P39" s="824"/>
      <c r="Q39" s="822"/>
      <c r="R39" s="823"/>
      <c r="S39" s="821"/>
      <c r="T39" s="823"/>
      <c r="U39" s="824"/>
      <c r="V39" s="823"/>
      <c r="W39" s="821"/>
      <c r="X39" s="823">
        <v>55</v>
      </c>
      <c r="Y39" s="821"/>
      <c r="Z39" s="825"/>
      <c r="AA39" s="822"/>
      <c r="AB39" s="823"/>
      <c r="AC39" s="821"/>
      <c r="AD39" s="823"/>
      <c r="AE39" s="824"/>
      <c r="AF39" s="822"/>
      <c r="AG39" s="822"/>
      <c r="AH39" s="822"/>
      <c r="AI39" s="822"/>
      <c r="AJ39" s="825"/>
      <c r="AK39" s="820"/>
      <c r="AL39" s="823"/>
      <c r="AM39" s="821"/>
      <c r="AN39" s="821"/>
      <c r="AO39" s="825">
        <v>22</v>
      </c>
      <c r="AP39" s="823"/>
      <c r="AQ39" s="821"/>
      <c r="AR39" s="821"/>
      <c r="AS39" s="822"/>
      <c r="AT39" s="825"/>
      <c r="AU39" s="822"/>
      <c r="AV39" s="823"/>
      <c r="AW39" s="821"/>
      <c r="AX39" s="823"/>
      <c r="AY39" s="824"/>
      <c r="AZ39" s="823"/>
      <c r="BA39" s="821"/>
      <c r="BB39" s="823">
        <v>22</v>
      </c>
      <c r="BC39" s="821"/>
      <c r="BD39" s="825"/>
      <c r="BE39" s="822"/>
      <c r="BF39" s="823"/>
      <c r="BG39" s="821"/>
      <c r="BH39" s="821"/>
      <c r="BI39" s="825"/>
      <c r="BJ39" s="822"/>
      <c r="BK39" s="821"/>
      <c r="BL39" s="821">
        <v>22</v>
      </c>
      <c r="BM39" s="822"/>
      <c r="BN39" s="823"/>
      <c r="BO39" s="821"/>
      <c r="BP39" s="820"/>
      <c r="BQ39" s="822"/>
      <c r="BR39" s="823"/>
      <c r="BS39" s="821"/>
      <c r="BT39" s="824"/>
      <c r="BU39" s="820"/>
      <c r="BV39" s="823"/>
      <c r="BW39" s="821"/>
      <c r="BX39" s="823"/>
      <c r="BY39" s="824"/>
      <c r="BZ39" s="823"/>
      <c r="CA39" s="821"/>
      <c r="CB39" s="823"/>
      <c r="CC39" s="821"/>
      <c r="CD39" s="825"/>
      <c r="CE39" s="822"/>
      <c r="CF39" s="823"/>
      <c r="CG39" s="821"/>
      <c r="CH39" s="823"/>
      <c r="CI39" s="824"/>
      <c r="CJ39" s="822"/>
      <c r="CK39" s="822"/>
      <c r="CL39" s="822"/>
      <c r="CM39" s="822"/>
      <c r="CN39" s="824"/>
      <c r="CO39" s="823"/>
      <c r="CP39" s="821"/>
      <c r="CQ39" s="823"/>
      <c r="CR39" s="821"/>
      <c r="CS39" s="825"/>
      <c r="CT39" s="823"/>
      <c r="CU39" s="821"/>
      <c r="CV39" s="821"/>
      <c r="CW39" s="822"/>
      <c r="CX39" s="825"/>
      <c r="CY39" s="822"/>
      <c r="CZ39" s="823"/>
      <c r="DA39" s="821"/>
      <c r="DB39" s="823"/>
      <c r="DC39" s="824"/>
      <c r="DD39" s="823"/>
      <c r="DE39" s="821"/>
      <c r="DF39" s="823"/>
      <c r="DG39" s="821"/>
      <c r="DH39" s="825"/>
      <c r="DI39" s="822"/>
      <c r="DJ39" s="823"/>
      <c r="DK39" s="821"/>
      <c r="DL39" s="821"/>
      <c r="DM39" s="825"/>
      <c r="DN39" s="822"/>
      <c r="DO39" s="821"/>
      <c r="DP39" s="821"/>
      <c r="DQ39" s="822">
        <v>22</v>
      </c>
      <c r="DR39" s="825"/>
      <c r="DS39" s="822"/>
      <c r="DT39" s="821"/>
      <c r="DU39" s="821"/>
      <c r="DV39" s="822"/>
      <c r="DW39" s="823"/>
      <c r="DX39" s="824"/>
      <c r="DY39" s="822"/>
      <c r="DZ39" s="823"/>
      <c r="EA39" s="821"/>
      <c r="EB39" s="823"/>
      <c r="EC39" s="824"/>
      <c r="ED39" s="823"/>
      <c r="EE39" s="821"/>
      <c r="EF39" s="823"/>
      <c r="EG39" s="821"/>
      <c r="EH39" s="825"/>
      <c r="EI39" s="822"/>
      <c r="EJ39" s="823"/>
      <c r="EK39" s="821"/>
      <c r="EL39" s="823">
        <v>55</v>
      </c>
      <c r="EM39" s="824"/>
      <c r="EN39" s="822"/>
      <c r="EO39" s="822"/>
      <c r="EP39" s="822"/>
      <c r="EQ39" s="822"/>
      <c r="ER39" s="824"/>
      <c r="ES39" s="822"/>
      <c r="ET39" s="822"/>
      <c r="EU39" s="823"/>
      <c r="EV39" s="821"/>
      <c r="EW39" s="824"/>
      <c r="EX39" s="822"/>
      <c r="EY39" s="823"/>
      <c r="EZ39" s="821"/>
      <c r="FA39" s="821"/>
      <c r="FB39" s="823"/>
      <c r="FC39" s="824"/>
      <c r="FD39" s="820"/>
      <c r="FE39" s="821"/>
      <c r="FF39" s="822"/>
      <c r="FG39" s="823"/>
      <c r="FH39" s="824"/>
      <c r="FI39" s="822"/>
      <c r="FJ39" s="822"/>
      <c r="FK39" s="823"/>
      <c r="FL39" s="821"/>
      <c r="FM39" s="824"/>
      <c r="FN39" s="822"/>
      <c r="FO39" s="823"/>
      <c r="FP39" s="821"/>
      <c r="FQ39" s="823"/>
      <c r="FR39" s="824"/>
      <c r="FS39" s="823"/>
      <c r="FT39" s="821"/>
      <c r="FU39" s="823"/>
      <c r="FV39" s="821"/>
      <c r="FW39" s="825"/>
      <c r="FX39" s="822"/>
      <c r="FY39" s="823"/>
      <c r="FZ39" s="821"/>
      <c r="GA39" s="823"/>
      <c r="GB39" s="824"/>
      <c r="GC39" s="822"/>
      <c r="GD39" s="822"/>
      <c r="GE39" s="822"/>
      <c r="GF39" s="822"/>
      <c r="GG39" s="825"/>
      <c r="GH39" s="820"/>
      <c r="GI39" s="821"/>
      <c r="GJ39" s="822"/>
      <c r="GK39" s="823"/>
      <c r="GL39" s="824"/>
      <c r="GM39" s="822"/>
      <c r="GN39" s="822"/>
      <c r="GO39" s="823"/>
      <c r="GP39" s="821"/>
      <c r="GQ39" s="824"/>
      <c r="GR39" s="822">
        <v>55</v>
      </c>
      <c r="GS39" s="823"/>
      <c r="GT39" s="821"/>
      <c r="GU39" s="823"/>
      <c r="GV39" s="824"/>
      <c r="GW39" s="823"/>
      <c r="GX39" s="821"/>
      <c r="GY39" s="823"/>
      <c r="GZ39" s="821"/>
      <c r="HA39" s="825"/>
      <c r="HB39" s="822"/>
      <c r="HC39" s="823"/>
      <c r="HD39" s="821"/>
      <c r="HE39" s="823"/>
      <c r="HF39" s="824"/>
      <c r="HG39" s="822"/>
      <c r="HH39" s="822"/>
      <c r="HI39" s="822"/>
      <c r="HJ39" s="822"/>
      <c r="HK39" s="823"/>
      <c r="HL39" s="824"/>
      <c r="HM39" s="822"/>
      <c r="HN39" s="823"/>
      <c r="HO39" s="821"/>
      <c r="HP39" s="821"/>
      <c r="HQ39" s="825"/>
      <c r="HR39" s="823"/>
      <c r="HS39" s="821"/>
      <c r="HT39" s="821"/>
      <c r="HU39" s="822"/>
      <c r="HV39" s="825"/>
      <c r="HW39" s="822"/>
      <c r="HX39" s="823"/>
      <c r="HY39" s="821"/>
      <c r="HZ39" s="823"/>
      <c r="IA39" s="824"/>
      <c r="IB39" s="823"/>
      <c r="IC39" s="821"/>
      <c r="ID39" s="823"/>
      <c r="IE39" s="821"/>
      <c r="IF39" s="825"/>
      <c r="IG39" s="822"/>
      <c r="IH39" s="823"/>
      <c r="II39" s="821"/>
      <c r="IJ39" s="821"/>
      <c r="IK39" s="825"/>
      <c r="IL39" s="822"/>
      <c r="IM39" s="821"/>
      <c r="IN39" s="821"/>
      <c r="IO39" s="822"/>
      <c r="IP39" s="826"/>
      <c r="IQ39" s="820"/>
      <c r="IR39" s="822"/>
      <c r="IS39" s="823"/>
      <c r="IT39" s="821"/>
      <c r="IU39" s="824"/>
      <c r="IV39" s="820"/>
      <c r="IW39" s="823"/>
      <c r="IX39" s="821"/>
      <c r="IY39" s="823"/>
      <c r="IZ39" s="824"/>
      <c r="JA39" s="823"/>
      <c r="JB39" s="821"/>
      <c r="JC39" s="823"/>
      <c r="JD39" s="821"/>
      <c r="JE39" s="825"/>
      <c r="JF39" s="822"/>
      <c r="JG39" s="823"/>
      <c r="JH39" s="821"/>
      <c r="JI39" s="823"/>
      <c r="JJ39" s="824"/>
      <c r="JK39" s="822"/>
      <c r="JL39" s="822"/>
      <c r="JM39" s="822"/>
      <c r="JN39" s="822"/>
      <c r="JO39" s="824"/>
      <c r="JP39" s="823"/>
      <c r="JQ39" s="821"/>
      <c r="JR39" s="823"/>
      <c r="JS39" s="821"/>
      <c r="JT39" s="823"/>
      <c r="JU39" s="827"/>
      <c r="JV39" s="823"/>
      <c r="JW39" s="821"/>
      <c r="JX39" s="821"/>
      <c r="JY39" s="822"/>
      <c r="JZ39" s="825"/>
      <c r="KA39" s="822"/>
      <c r="KB39" s="823"/>
      <c r="KC39" s="821"/>
      <c r="KD39" s="823"/>
      <c r="KE39" s="824"/>
      <c r="KF39" s="823"/>
      <c r="KG39" s="821"/>
      <c r="KH39" s="823"/>
      <c r="KI39" s="821"/>
      <c r="KJ39" s="825"/>
      <c r="KK39" s="822"/>
      <c r="KL39" s="823"/>
      <c r="KM39" s="821"/>
      <c r="KN39" s="821"/>
      <c r="KO39" s="825"/>
      <c r="KP39" s="822"/>
      <c r="KQ39" s="821"/>
      <c r="KR39" s="821"/>
      <c r="KS39" s="822"/>
      <c r="KT39" s="825"/>
      <c r="KU39" s="822"/>
      <c r="KV39" s="821"/>
      <c r="KW39" s="822"/>
      <c r="KX39" s="823"/>
      <c r="KY39" s="821"/>
      <c r="KZ39" s="825"/>
    </row>
    <row r="40" spans="1:313" s="87" customFormat="1" ht="16.350000000000001" customHeight="1">
      <c r="A40" s="176"/>
      <c r="B40" s="176"/>
      <c r="C40" s="177"/>
      <c r="D40" s="177"/>
      <c r="E40" s="88"/>
      <c r="F40" s="88"/>
      <c r="G40" s="90"/>
      <c r="H40" s="88"/>
      <c r="I40" s="88"/>
      <c r="J40" s="88"/>
      <c r="K40" s="88"/>
      <c r="L40" s="88"/>
      <c r="N40" s="88"/>
      <c r="O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c r="IW40" s="88"/>
      <c r="IX40" s="88"/>
      <c r="IY40" s="88"/>
      <c r="IZ40" s="88"/>
      <c r="JA40" s="88"/>
      <c r="JB40" s="88"/>
      <c r="JC40" s="88"/>
      <c r="JD40" s="88"/>
      <c r="JE40" s="88"/>
      <c r="JF40" s="88"/>
      <c r="JG40" s="88"/>
      <c r="JH40" s="88"/>
      <c r="JI40" s="88"/>
      <c r="JJ40" s="88"/>
      <c r="JK40" s="88"/>
      <c r="JL40" s="88"/>
      <c r="JM40" s="88"/>
      <c r="JN40" s="88"/>
      <c r="JO40" s="88"/>
      <c r="JP40" s="88"/>
      <c r="JQ40" s="88"/>
      <c r="JR40" s="88"/>
      <c r="JS40" s="88"/>
      <c r="JT40" s="88"/>
      <c r="JU40" s="88"/>
      <c r="JV40" s="88"/>
      <c r="JW40" s="88"/>
      <c r="JX40" s="88"/>
      <c r="JY40" s="88"/>
      <c r="JZ40" s="88"/>
      <c r="KA40" s="88"/>
      <c r="KB40" s="88"/>
      <c r="KC40" s="88"/>
      <c r="KD40" s="88"/>
      <c r="KE40" s="88"/>
      <c r="KF40" s="88"/>
      <c r="KG40" s="88"/>
      <c r="KH40" s="88"/>
      <c r="KI40" s="88"/>
      <c r="KJ40" s="88"/>
      <c r="KK40" s="88"/>
      <c r="KL40" s="88"/>
      <c r="KM40" s="88"/>
      <c r="KN40" s="88"/>
      <c r="KO40" s="88"/>
      <c r="KP40" s="88"/>
      <c r="KQ40" s="88"/>
      <c r="KR40" s="88"/>
      <c r="KS40" s="88"/>
      <c r="KT40" s="88"/>
      <c r="KU40" s="88"/>
      <c r="KV40" s="88"/>
      <c r="KW40" s="88"/>
      <c r="KX40" s="88"/>
      <c r="KY40" s="88"/>
      <c r="KZ40" s="88"/>
      <c r="LA40" s="88"/>
    </row>
    <row r="41" spans="1:313" s="87" customFormat="1" ht="16.350000000000001" customHeight="1">
      <c r="A41" s="541" t="s">
        <v>237</v>
      </c>
      <c r="B41" s="541"/>
      <c r="C41" s="541"/>
      <c r="D41" s="541"/>
      <c r="E41" s="541"/>
      <c r="F41" s="541"/>
      <c r="G41" s="541"/>
      <c r="H41" s="541"/>
      <c r="I41" s="541"/>
      <c r="J41" s="541"/>
      <c r="K41" s="541"/>
      <c r="L41" s="541"/>
      <c r="M41" s="541"/>
      <c r="N41" s="541"/>
      <c r="O41" s="541"/>
      <c r="P41" s="541"/>
      <c r="Q41" s="541"/>
      <c r="R41" s="541"/>
      <c r="S41" s="541"/>
      <c r="T41" s="541"/>
      <c r="U41" s="541"/>
      <c r="V41" s="541"/>
      <c r="W41" s="541"/>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c r="IX41" s="88"/>
      <c r="IY41" s="88"/>
      <c r="IZ41" s="88"/>
      <c r="JA41" s="88"/>
      <c r="JB41" s="88"/>
      <c r="JC41" s="88"/>
      <c r="JD41" s="88"/>
      <c r="JE41" s="88"/>
      <c r="JF41" s="88"/>
      <c r="JG41" s="88"/>
      <c r="JH41" s="88"/>
      <c r="JI41" s="88"/>
      <c r="JJ41" s="88"/>
      <c r="JK41" s="88"/>
      <c r="JL41" s="88"/>
      <c r="JM41" s="88"/>
      <c r="JN41" s="88"/>
      <c r="JO41" s="88"/>
      <c r="JP41" s="88"/>
      <c r="JQ41" s="88"/>
      <c r="JR41" s="88"/>
      <c r="JS41" s="88"/>
      <c r="JT41" s="88"/>
      <c r="JU41" s="88"/>
      <c r="JV41" s="88"/>
      <c r="JW41" s="88"/>
      <c r="JX41" s="88"/>
      <c r="JY41" s="88"/>
      <c r="JZ41" s="88"/>
      <c r="KA41" s="88"/>
      <c r="KB41" s="88"/>
      <c r="KC41" s="88"/>
      <c r="KD41" s="88"/>
      <c r="KE41" s="88"/>
      <c r="KF41" s="88"/>
      <c r="KG41" s="88"/>
      <c r="KH41" s="88"/>
      <c r="KI41" s="88"/>
      <c r="KJ41" s="88"/>
      <c r="KK41" s="88"/>
      <c r="KL41" s="88"/>
      <c r="KM41" s="88"/>
      <c r="KN41" s="88"/>
      <c r="KO41" s="88"/>
      <c r="KP41" s="88"/>
      <c r="KQ41" s="88"/>
      <c r="KR41" s="88"/>
      <c r="KS41" s="88"/>
      <c r="KT41" s="88"/>
      <c r="KU41" s="88"/>
      <c r="KV41" s="88"/>
      <c r="KW41" s="88"/>
      <c r="KX41" s="88"/>
      <c r="KY41" s="88"/>
      <c r="KZ41" s="88"/>
      <c r="LA41" s="88"/>
    </row>
    <row r="42" spans="1:313" s="89" customFormat="1" ht="11.45" customHeight="1">
      <c r="A42" s="537" t="s">
        <v>238</v>
      </c>
      <c r="B42" s="537"/>
      <c r="C42" s="538" t="s">
        <v>239</v>
      </c>
      <c r="D42" s="538"/>
      <c r="E42" s="538"/>
      <c r="F42" s="539" t="s">
        <v>240</v>
      </c>
      <c r="G42" s="539"/>
      <c r="H42" s="539"/>
      <c r="I42" s="539"/>
      <c r="J42" s="539"/>
      <c r="K42" s="539"/>
      <c r="L42" s="539"/>
      <c r="M42" s="539"/>
      <c r="N42" s="539"/>
      <c r="O42" s="539"/>
      <c r="P42" s="539"/>
      <c r="Q42" s="539"/>
      <c r="R42" s="539"/>
      <c r="S42" s="539"/>
      <c r="T42" s="539"/>
      <c r="U42" s="539"/>
      <c r="V42" s="539"/>
      <c r="W42" s="539"/>
      <c r="X42" s="185"/>
      <c r="Y42" s="185"/>
      <c r="Z42" s="185"/>
      <c r="AA42" s="185"/>
      <c r="AB42" s="185"/>
      <c r="AC42" s="185"/>
      <c r="AD42" s="185"/>
      <c r="AE42" s="185"/>
      <c r="AF42" s="185"/>
      <c r="AG42" s="185"/>
      <c r="AH42" s="185"/>
      <c r="AI42" s="185"/>
      <c r="AJ42" s="186"/>
      <c r="AK42" s="383"/>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6"/>
      <c r="BP42" s="383"/>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6"/>
      <c r="CT42" s="383"/>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6"/>
      <c r="DY42" s="383"/>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6"/>
      <c r="FD42" s="383"/>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6"/>
      <c r="GH42" s="383"/>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6"/>
      <c r="HM42" s="383"/>
      <c r="HN42" s="185"/>
      <c r="HO42" s="185"/>
      <c r="HP42" s="185"/>
      <c r="HQ42" s="185"/>
      <c r="HR42" s="185"/>
      <c r="HS42" s="185"/>
      <c r="HT42" s="185"/>
      <c r="HU42" s="185"/>
      <c r="HV42" s="185"/>
      <c r="HW42" s="185"/>
      <c r="HX42" s="185"/>
      <c r="HY42" s="185"/>
      <c r="HZ42" s="185"/>
      <c r="IA42" s="185"/>
      <c r="IB42" s="185"/>
      <c r="IC42" s="185"/>
      <c r="ID42" s="185"/>
      <c r="IE42" s="185"/>
      <c r="IF42" s="185"/>
      <c r="IG42" s="185"/>
      <c r="IH42" s="185"/>
      <c r="II42" s="185"/>
      <c r="IJ42" s="185"/>
      <c r="IK42" s="185"/>
      <c r="IL42" s="185"/>
      <c r="IM42" s="185"/>
      <c r="IN42" s="185"/>
      <c r="IO42" s="185"/>
      <c r="IP42" s="186"/>
      <c r="IQ42" s="383"/>
      <c r="IR42" s="185"/>
      <c r="IS42" s="185"/>
      <c r="IT42" s="185"/>
      <c r="IU42" s="185"/>
      <c r="IV42" s="185"/>
      <c r="IW42" s="185"/>
      <c r="IX42" s="185"/>
      <c r="IY42" s="185"/>
      <c r="IZ42" s="185"/>
      <c r="JA42" s="185"/>
      <c r="JB42" s="185"/>
      <c r="JC42" s="185"/>
      <c r="JD42" s="185"/>
      <c r="JE42" s="185"/>
      <c r="JF42" s="185"/>
      <c r="JG42" s="185"/>
      <c r="JH42" s="185"/>
      <c r="JI42" s="185"/>
      <c r="JJ42" s="185"/>
      <c r="JK42" s="185"/>
      <c r="JL42" s="185"/>
      <c r="JM42" s="185"/>
      <c r="JN42" s="185"/>
      <c r="JO42" s="185"/>
      <c r="JP42" s="185"/>
      <c r="JQ42" s="185"/>
      <c r="JR42" s="185"/>
      <c r="JS42" s="185"/>
      <c r="JT42" s="185"/>
      <c r="JU42" s="186"/>
      <c r="JV42" s="374"/>
      <c r="JW42" s="170"/>
      <c r="JX42" s="170"/>
      <c r="JY42" s="170"/>
      <c r="JZ42" s="170"/>
      <c r="KA42" s="170"/>
      <c r="KB42" s="170"/>
      <c r="KC42" s="170"/>
      <c r="KD42" s="170"/>
      <c r="KE42" s="170"/>
      <c r="KF42" s="170"/>
      <c r="KG42" s="170"/>
      <c r="KH42" s="170"/>
      <c r="KI42" s="170"/>
      <c r="KJ42" s="170"/>
      <c r="KK42" s="170"/>
      <c r="KL42" s="170"/>
      <c r="KM42" s="170"/>
      <c r="KN42" s="170"/>
      <c r="KO42" s="170"/>
      <c r="KP42" s="170"/>
      <c r="KQ42" s="170"/>
      <c r="KR42" s="170"/>
      <c r="KS42" s="170"/>
      <c r="KT42" s="170"/>
      <c r="KU42" s="170"/>
      <c r="KV42" s="170"/>
      <c r="KW42" s="170"/>
      <c r="KX42" s="170"/>
      <c r="KY42" s="170"/>
      <c r="KZ42" s="171"/>
    </row>
    <row r="43" spans="1:313" s="150" customFormat="1">
      <c r="A43" s="828"/>
      <c r="B43" s="828"/>
      <c r="C43" s="829" t="s">
        <v>241</v>
      </c>
      <c r="D43" s="829"/>
      <c r="E43" s="829"/>
      <c r="F43" s="830" t="s">
        <v>242</v>
      </c>
      <c r="G43" s="830"/>
      <c r="H43" s="830"/>
      <c r="I43" s="830"/>
      <c r="J43" s="830"/>
      <c r="K43" s="830"/>
      <c r="L43" s="830"/>
      <c r="M43" s="830"/>
      <c r="N43" s="830"/>
      <c r="O43" s="830"/>
      <c r="P43" s="830"/>
      <c r="Q43" s="830"/>
      <c r="R43" s="830"/>
      <c r="S43" s="830"/>
      <c r="T43" s="830"/>
      <c r="U43" s="830"/>
      <c r="V43" s="830"/>
      <c r="W43" s="830"/>
    </row>
    <row r="44" spans="1:313" ht="12">
      <c r="A44" s="828"/>
      <c r="B44" s="828"/>
      <c r="C44" s="829" t="s">
        <v>243</v>
      </c>
      <c r="D44" s="829"/>
      <c r="E44" s="829"/>
      <c r="F44" s="830" t="s">
        <v>244</v>
      </c>
      <c r="G44" s="830"/>
      <c r="H44" s="830"/>
      <c r="I44" s="830"/>
      <c r="J44" s="830"/>
      <c r="K44" s="830"/>
      <c r="L44" s="830"/>
      <c r="M44" s="830"/>
      <c r="N44" s="830"/>
      <c r="O44" s="830"/>
      <c r="P44" s="830"/>
      <c r="Q44" s="830"/>
      <c r="R44" s="830"/>
      <c r="S44" s="830"/>
      <c r="T44" s="830"/>
      <c r="U44" s="830"/>
      <c r="V44" s="830"/>
      <c r="W44" s="830"/>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row>
    <row r="45" spans="1:313" ht="12">
      <c r="A45" s="540" t="s">
        <v>245</v>
      </c>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c r="AN45" s="540"/>
      <c r="AO45" s="540"/>
      <c r="AP45" s="540"/>
      <c r="AQ45" s="540"/>
      <c r="AR45" s="540"/>
      <c r="AS45" s="540"/>
      <c r="AT45" s="540"/>
      <c r="AU45" s="540"/>
      <c r="AV45" s="540"/>
      <c r="AW45" s="540"/>
      <c r="AX45" s="540"/>
      <c r="AY45" s="540"/>
      <c r="AZ45" s="540"/>
      <c r="BA45" s="540"/>
      <c r="BB45" s="540"/>
      <c r="BC45" s="540"/>
      <c r="BD45" s="540"/>
      <c r="BE45" s="540"/>
    </row>
    <row r="46" spans="1:313" ht="14.65" customHeight="1">
      <c r="E46" s="438" t="s">
        <v>60</v>
      </c>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40"/>
    </row>
    <row r="47" spans="1:313" ht="14.25" customHeight="1">
      <c r="E47" s="441"/>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2"/>
      <c r="BD47" s="443"/>
    </row>
    <row r="48" spans="1:313" ht="14.25" customHeight="1">
      <c r="E48" s="441"/>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3"/>
    </row>
    <row r="49" spans="5:56" ht="14.25" customHeight="1">
      <c r="E49" s="441"/>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3"/>
    </row>
    <row r="50" spans="5:56" ht="14.25" customHeight="1">
      <c r="E50" s="441"/>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2"/>
      <c r="AT50" s="442"/>
      <c r="AU50" s="442"/>
      <c r="AV50" s="442"/>
      <c r="AW50" s="442"/>
      <c r="AX50" s="442"/>
      <c r="AY50" s="442"/>
      <c r="AZ50" s="442"/>
      <c r="BA50" s="442"/>
      <c r="BB50" s="442"/>
      <c r="BC50" s="442"/>
      <c r="BD50" s="443"/>
    </row>
    <row r="51" spans="5:56" ht="14.25" customHeight="1">
      <c r="E51" s="441"/>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2"/>
      <c r="BA51" s="442"/>
      <c r="BB51" s="442"/>
      <c r="BC51" s="442"/>
      <c r="BD51" s="443"/>
    </row>
    <row r="52" spans="5:56" ht="14.25" customHeight="1">
      <c r="E52" s="441"/>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3"/>
    </row>
    <row r="53" spans="5:56" ht="14.25" customHeight="1">
      <c r="E53" s="441"/>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2"/>
      <c r="BA53" s="442"/>
      <c r="BB53" s="442"/>
      <c r="BC53" s="442"/>
      <c r="BD53" s="443"/>
    </row>
    <row r="54" spans="5:56" ht="14.25" customHeight="1">
      <c r="E54" s="441"/>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3"/>
    </row>
    <row r="55" spans="5:56" ht="14.25" customHeight="1">
      <c r="E55" s="441"/>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2"/>
      <c r="AW55" s="442"/>
      <c r="AX55" s="442"/>
      <c r="AY55" s="442"/>
      <c r="AZ55" s="442"/>
      <c r="BA55" s="442"/>
      <c r="BB55" s="442"/>
      <c r="BC55" s="442"/>
      <c r="BD55" s="443"/>
    </row>
    <row r="56" spans="5:56" ht="14.25" customHeight="1">
      <c r="E56" s="441"/>
      <c r="F56" s="442"/>
      <c r="G56" s="442"/>
      <c r="H56" s="442"/>
      <c r="I56" s="442"/>
      <c r="J56" s="442"/>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2"/>
      <c r="BA56" s="442"/>
      <c r="BB56" s="442"/>
      <c r="BC56" s="442"/>
      <c r="BD56" s="443"/>
    </row>
    <row r="57" spans="5:56" ht="14.25" customHeight="1">
      <c r="E57" s="441"/>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3"/>
    </row>
    <row r="58" spans="5:56" ht="14.25" customHeight="1">
      <c r="E58" s="441"/>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2"/>
      <c r="AZ58" s="442"/>
      <c r="BA58" s="442"/>
      <c r="BB58" s="442"/>
      <c r="BC58" s="442"/>
      <c r="BD58" s="443"/>
    </row>
    <row r="59" spans="5:56" ht="14.25" customHeight="1">
      <c r="E59" s="444"/>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c r="AZ59" s="445"/>
      <c r="BA59" s="445"/>
      <c r="BB59" s="445"/>
      <c r="BC59" s="445"/>
      <c r="BD59" s="446"/>
    </row>
    <row r="60" spans="5:56"/>
  </sheetData>
  <sheetProtection insertRows="0" selectLockedCells="1"/>
  <mergeCells count="32">
    <mergeCell ref="C44:E44"/>
    <mergeCell ref="F44:W44"/>
    <mergeCell ref="A45:BE45"/>
    <mergeCell ref="A41:W41"/>
    <mergeCell ref="HM5:IP6"/>
    <mergeCell ref="C5:D6"/>
    <mergeCell ref="E5:E6"/>
    <mergeCell ref="F5:F6"/>
    <mergeCell ref="G5:AJ6"/>
    <mergeCell ref="IQ5:JU6"/>
    <mergeCell ref="JV5:KZ6"/>
    <mergeCell ref="E46:BD59"/>
    <mergeCell ref="A42:B44"/>
    <mergeCell ref="C42:E42"/>
    <mergeCell ref="F42:W42"/>
    <mergeCell ref="C43:E43"/>
    <mergeCell ref="F43:W43"/>
    <mergeCell ref="AK5:BO6"/>
    <mergeCell ref="BP5:CS6"/>
    <mergeCell ref="CT5:DX6"/>
    <mergeCell ref="DY5:FC6"/>
    <mergeCell ref="FD5:GG6"/>
    <mergeCell ref="GH5:HL6"/>
    <mergeCell ref="A5:A6"/>
    <mergeCell ref="B5:B6"/>
    <mergeCell ref="A2:AW2"/>
    <mergeCell ref="E3:F3"/>
    <mergeCell ref="G3:FE3"/>
    <mergeCell ref="A4:D4"/>
    <mergeCell ref="F4:AF4"/>
    <mergeCell ref="AI4:AM4"/>
    <mergeCell ref="AN4:AZ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1E65-E7DA-4498-8EA8-48812445A543}">
  <sheetPr>
    <tabColor theme="9" tint="0.59999389629810485"/>
    <pageSetUpPr fitToPage="1"/>
  </sheetPr>
  <dimension ref="A1:G38"/>
  <sheetViews>
    <sheetView tabSelected="1" topLeftCell="A14" workbookViewId="0">
      <selection activeCell="D23" sqref="D23"/>
    </sheetView>
  </sheetViews>
  <sheetFormatPr defaultColWidth="8.85546875" defaultRowHeight="15"/>
  <cols>
    <col min="1" max="1" width="34.7109375" style="1" customWidth="1"/>
    <col min="2" max="2" width="18.5703125" style="1" customWidth="1"/>
    <col min="3" max="3" width="9.7109375" style="1" customWidth="1"/>
    <col min="4" max="4" width="37.85546875" style="1" bestFit="1" customWidth="1"/>
    <col min="5" max="5" width="21.7109375" style="1" customWidth="1"/>
    <col min="6" max="16384" width="8.85546875" style="1"/>
  </cols>
  <sheetData>
    <row r="1" spans="1:7" ht="35.25">
      <c r="A1" s="80"/>
      <c r="B1"/>
      <c r="C1" s="208" t="s">
        <v>15</v>
      </c>
      <c r="D1"/>
      <c r="E1"/>
      <c r="F1" s="2"/>
    </row>
    <row r="2" spans="1:7">
      <c r="A2"/>
      <c r="B2"/>
      <c r="C2"/>
      <c r="D2"/>
      <c r="E2"/>
    </row>
    <row r="3" spans="1:7">
      <c r="A3" s="406" t="s">
        <v>16</v>
      </c>
      <c r="B3" s="406"/>
      <c r="C3" s="406"/>
      <c r="D3" s="406"/>
      <c r="E3" s="407"/>
    </row>
    <row r="4" spans="1:7" ht="20.100000000000001" customHeight="1">
      <c r="A4" s="416" t="s">
        <v>17</v>
      </c>
      <c r="B4" s="417"/>
      <c r="C4" s="23"/>
      <c r="D4" s="140" t="s">
        <v>18</v>
      </c>
      <c r="E4" s="305"/>
    </row>
    <row r="5" spans="1:7">
      <c r="A5" s="418"/>
      <c r="B5" s="419"/>
      <c r="C5" s="568"/>
      <c r="D5" s="568"/>
      <c r="E5" s="306"/>
    </row>
    <row r="6" spans="1:7">
      <c r="A6" s="250" t="s">
        <v>19</v>
      </c>
      <c r="B6" s="302"/>
      <c r="C6" s="251"/>
      <c r="D6" s="250" t="s">
        <v>20</v>
      </c>
      <c r="E6" s="307"/>
      <c r="G6" s="19"/>
    </row>
    <row r="7" spans="1:7" ht="7.5" customHeight="1">
      <c r="A7"/>
      <c r="B7" s="303"/>
      <c r="D7"/>
      <c r="E7" s="308"/>
      <c r="G7" s="19"/>
    </row>
    <row r="8" spans="1:7">
      <c r="A8" s="408" t="s">
        <v>21</v>
      </c>
      <c r="B8" s="409"/>
      <c r="C8" s="410"/>
      <c r="D8" s="409"/>
      <c r="E8" s="569"/>
    </row>
    <row r="9" spans="1:7">
      <c r="A9" s="570" t="s">
        <v>22</v>
      </c>
      <c r="B9" s="302"/>
      <c r="C9" s="571"/>
      <c r="D9" s="249" t="s">
        <v>23</v>
      </c>
      <c r="E9" s="572"/>
    </row>
    <row r="10" spans="1:7">
      <c r="A10" s="573"/>
      <c r="B10" s="574"/>
      <c r="C10" s="575"/>
      <c r="D10" s="576" t="s">
        <v>24</v>
      </c>
      <c r="E10" s="572"/>
    </row>
    <row r="11" spans="1:7">
      <c r="A11" s="577" t="s">
        <v>25</v>
      </c>
      <c r="B11" s="578"/>
      <c r="C11" s="575"/>
      <c r="D11" s="579" t="s">
        <v>26</v>
      </c>
      <c r="E11" s="572"/>
    </row>
    <row r="12" spans="1:7">
      <c r="A12" s="580"/>
      <c r="B12" s="581"/>
      <c r="C12" s="582"/>
      <c r="D12" s="583"/>
      <c r="E12" s="584"/>
    </row>
    <row r="13" spans="1:7">
      <c r="A13" s="1" t="s">
        <v>27</v>
      </c>
      <c r="B13" s="304"/>
      <c r="D13" s="236" t="s">
        <v>28</v>
      </c>
      <c r="E13" s="585"/>
    </row>
    <row r="14" spans="1:7">
      <c r="A14" s="577"/>
      <c r="B14" s="586"/>
      <c r="C14" s="582"/>
      <c r="D14" s="587"/>
      <c r="E14" s="588"/>
    </row>
    <row r="15" spans="1:7">
      <c r="A15" s="577" t="s">
        <v>29</v>
      </c>
      <c r="B15" s="578"/>
      <c r="C15" s="582"/>
      <c r="D15" s="589" t="s">
        <v>30</v>
      </c>
      <c r="E15" s="590"/>
    </row>
    <row r="16" spans="1:7">
      <c r="A16" s="577"/>
      <c r="B16" s="591"/>
      <c r="C16" s="582"/>
      <c r="D16" s="329"/>
      <c r="E16" s="592"/>
    </row>
    <row r="17" spans="1:5">
      <c r="A17" s="593" t="s">
        <v>31</v>
      </c>
      <c r="B17" s="594"/>
      <c r="C17" s="594"/>
      <c r="D17" s="594"/>
      <c r="E17" s="595"/>
    </row>
    <row r="18" spans="1:5">
      <c r="A18" s="596" t="s">
        <v>32</v>
      </c>
      <c r="B18" s="597"/>
      <c r="C18" s="330"/>
      <c r="D18" s="331"/>
      <c r="E18" s="598"/>
    </row>
    <row r="19" spans="1:5">
      <c r="A19" s="577"/>
      <c r="B19" s="599"/>
      <c r="C19" s="582"/>
      <c r="D19" s="589"/>
      <c r="E19" s="588"/>
    </row>
    <row r="20" spans="1:5">
      <c r="A20" s="577" t="s">
        <v>33</v>
      </c>
      <c r="B20" s="600"/>
      <c r="C20" s="582"/>
      <c r="D20" s="589" t="s">
        <v>34</v>
      </c>
      <c r="E20" s="601"/>
    </row>
    <row r="21" spans="1:5">
      <c r="A21" s="577"/>
      <c r="B21" s="599"/>
      <c r="C21" s="582"/>
      <c r="D21" s="589"/>
      <c r="E21" s="588"/>
    </row>
    <row r="22" spans="1:5" ht="30.75">
      <c r="A22" s="602" t="s">
        <v>35</v>
      </c>
      <c r="B22" s="578"/>
      <c r="C22" s="582"/>
      <c r="D22" s="603" t="s">
        <v>36</v>
      </c>
      <c r="E22" s="604"/>
    </row>
    <row r="23" spans="1:5">
      <c r="A23" s="580"/>
      <c r="B23" s="599"/>
      <c r="C23" s="582"/>
      <c r="D23" s="596"/>
      <c r="E23" s="588"/>
    </row>
    <row r="24" spans="1:5" ht="30.75">
      <c r="A24" s="605" t="s">
        <v>37</v>
      </c>
      <c r="B24" s="578"/>
      <c r="C24" s="582"/>
      <c r="D24" s="606" t="s">
        <v>38</v>
      </c>
      <c r="E24" s="604"/>
    </row>
    <row r="25" spans="1:5">
      <c r="A25" s="607" t="s">
        <v>39</v>
      </c>
      <c r="B25" s="599"/>
      <c r="C25" s="582"/>
      <c r="D25" s="608" t="s">
        <v>39</v>
      </c>
      <c r="E25" s="588"/>
    </row>
    <row r="26" spans="1:5" ht="30.75">
      <c r="A26" s="605" t="s">
        <v>40</v>
      </c>
      <c r="B26" s="578"/>
      <c r="C26" s="582"/>
      <c r="D26" s="606" t="s">
        <v>41</v>
      </c>
      <c r="E26" s="604"/>
    </row>
    <row r="27" spans="1:5">
      <c r="A27" s="609" t="s">
        <v>39</v>
      </c>
      <c r="B27" s="596"/>
      <c r="C27" s="582"/>
      <c r="D27" s="608" t="s">
        <v>39</v>
      </c>
      <c r="E27" s="610"/>
    </row>
    <row r="28" spans="1:5" ht="11.25" customHeight="1">
      <c r="A28" s="611"/>
      <c r="B28" s="237"/>
      <c r="C28" s="238"/>
      <c r="D28" s="239"/>
      <c r="E28" s="612"/>
    </row>
    <row r="29" spans="1:5">
      <c r="A29" s="411" t="s">
        <v>42</v>
      </c>
      <c r="B29" s="411"/>
      <c r="C29" s="411"/>
      <c r="D29" s="411"/>
      <c r="E29" s="412"/>
    </row>
    <row r="30" spans="1:5" ht="60" customHeight="1">
      <c r="A30" s="413" t="s">
        <v>43</v>
      </c>
      <c r="B30" s="414"/>
      <c r="C30" s="414"/>
      <c r="D30" s="414"/>
      <c r="E30" s="415"/>
    </row>
    <row r="31" spans="1:5">
      <c r="A31" s="414"/>
      <c r="B31" s="414"/>
      <c r="C31" s="414"/>
      <c r="D31" s="414"/>
      <c r="E31" s="415"/>
    </row>
    <row r="32" spans="1:5">
      <c r="A32" s="240" t="s">
        <v>44</v>
      </c>
      <c r="B32" s="207"/>
      <c r="C32" s="207"/>
      <c r="D32" s="207"/>
      <c r="E32" s="309"/>
    </row>
    <row r="33" spans="1:5">
      <c r="A33" s="400"/>
      <c r="B33" s="401"/>
      <c r="C33" s="401"/>
      <c r="D33" s="401"/>
      <c r="E33" s="402"/>
    </row>
    <row r="34" spans="1:5">
      <c r="A34" s="400"/>
      <c r="B34" s="401"/>
      <c r="C34" s="401"/>
      <c r="D34" s="401"/>
      <c r="E34" s="402"/>
    </row>
    <row r="35" spans="1:5">
      <c r="A35" s="400"/>
      <c r="B35" s="401"/>
      <c r="C35" s="401"/>
      <c r="D35" s="401"/>
      <c r="E35" s="402"/>
    </row>
    <row r="36" spans="1:5">
      <c r="A36" s="400"/>
      <c r="B36" s="401"/>
      <c r="C36" s="401"/>
      <c r="D36" s="401"/>
      <c r="E36" s="402"/>
    </row>
    <row r="37" spans="1:5">
      <c r="A37" s="400"/>
      <c r="B37" s="401"/>
      <c r="C37" s="401"/>
      <c r="D37" s="401"/>
      <c r="E37" s="402"/>
    </row>
    <row r="38" spans="1:5">
      <c r="A38" s="403"/>
      <c r="B38" s="404"/>
      <c r="C38" s="404"/>
      <c r="D38" s="404"/>
      <c r="E38" s="405"/>
    </row>
  </sheetData>
  <protectedRanges>
    <protectedRange sqref="B6" name="Range1"/>
    <protectedRange sqref="E4:E6" name="Range2"/>
    <protectedRange sqref="E9:E15" name="Range3"/>
    <protectedRange sqref="B9:B15" name="Range4"/>
    <protectedRange sqref="B18:B26" name="Range5"/>
    <protectedRange sqref="E20:E26" name="Range6"/>
    <protectedRange sqref="A33:E38" name="Range7"/>
    <protectedRange sqref="B20" name="Range8"/>
    <protectedRange sqref="E20" name="Range9"/>
  </protectedRanges>
  <mergeCells count="7">
    <mergeCell ref="A33:E38"/>
    <mergeCell ref="A3:E3"/>
    <mergeCell ref="A8:E8"/>
    <mergeCell ref="A17:E17"/>
    <mergeCell ref="A29:E29"/>
    <mergeCell ref="A30:E31"/>
    <mergeCell ref="A4:B5"/>
  </mergeCells>
  <pageMargins left="0.70866141732283472" right="0.70866141732283472" top="0.39370078740157483" bottom="0.35433070866141736" header="0.31496062992125984" footer="0.31496062992125984"/>
  <pageSetup scale="9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04CB-003D-4B97-A827-CF9CFA7C7B9B}">
  <sheetPr>
    <tabColor theme="9" tint="0.59999389629810485"/>
  </sheetPr>
  <dimension ref="A1:AB45"/>
  <sheetViews>
    <sheetView topLeftCell="A2" zoomScale="90" zoomScaleNormal="90" workbookViewId="0">
      <selection activeCell="D13" sqref="D13"/>
    </sheetView>
  </sheetViews>
  <sheetFormatPr defaultColWidth="8.85546875" defaultRowHeight="15" customHeight="1"/>
  <cols>
    <col min="1" max="1" width="4" style="1" customWidth="1"/>
    <col min="2" max="2" width="22.140625" style="1" customWidth="1"/>
    <col min="3" max="3" width="11.7109375" style="1" customWidth="1"/>
    <col min="4" max="4" width="28" style="1" customWidth="1"/>
    <col min="5" max="5" width="10.85546875" style="1" customWidth="1"/>
    <col min="6" max="6" width="12.140625" style="153" customWidth="1"/>
    <col min="7" max="7" width="10.85546875" style="1" customWidth="1"/>
    <col min="8" max="8" width="12.140625" style="152" customWidth="1"/>
    <col min="9" max="9" width="21.5703125" style="1" customWidth="1"/>
    <col min="10" max="10" width="11.42578125" style="1" customWidth="1"/>
    <col min="11" max="11" width="10.85546875" style="1" customWidth="1"/>
    <col min="12" max="12" width="11.7109375" style="152" customWidth="1"/>
    <col min="13" max="13" width="10.85546875" style="9" customWidth="1"/>
    <col min="14" max="14" width="12.28515625" style="152" customWidth="1"/>
    <col min="15" max="15" width="23.7109375" style="9" customWidth="1"/>
    <col min="16" max="16" width="11.7109375" style="1" customWidth="1"/>
    <col min="17" max="17" width="11" style="1" customWidth="1"/>
    <col min="18" max="18" width="12" style="1" customWidth="1"/>
    <col min="19" max="19" width="11.5703125" style="1" customWidth="1"/>
    <col min="20" max="20" width="10.85546875" style="1" customWidth="1"/>
    <col min="21" max="21" width="27.5703125" style="1" customWidth="1"/>
    <col min="22" max="22" width="31.5703125" style="1" customWidth="1"/>
    <col min="23" max="23" width="10.7109375" style="1" customWidth="1"/>
    <col min="24" max="24" width="13.42578125" style="1" customWidth="1"/>
    <col min="25" max="25" width="10" style="1" customWidth="1"/>
    <col min="26" max="26" width="12.85546875" style="1" customWidth="1"/>
    <col min="27" max="27" width="11.7109375" style="1" customWidth="1"/>
    <col min="28" max="28" width="35.42578125" style="1" customWidth="1"/>
    <col min="29" max="16384" width="8.85546875" style="1"/>
  </cols>
  <sheetData>
    <row r="1" spans="1:28" ht="34.9" customHeight="1">
      <c r="A1" s="427" t="s">
        <v>45</v>
      </c>
      <c r="B1" s="427"/>
      <c r="C1" s="427"/>
      <c r="D1" s="427"/>
      <c r="E1" s="427"/>
      <c r="F1" s="427"/>
      <c r="G1" s="427"/>
      <c r="H1" s="427"/>
      <c r="I1" s="423" t="s">
        <v>46</v>
      </c>
      <c r="J1" s="424"/>
      <c r="K1" s="424"/>
      <c r="L1" s="424"/>
      <c r="M1" s="424"/>
      <c r="N1" s="424"/>
      <c r="O1" s="424"/>
      <c r="P1" s="424"/>
      <c r="Q1" s="424"/>
      <c r="R1" s="424"/>
    </row>
    <row r="2" spans="1:28" ht="122.25" customHeight="1">
      <c r="A2" s="428"/>
      <c r="B2" s="428"/>
      <c r="C2" s="428"/>
      <c r="D2" s="428"/>
      <c r="E2" s="428"/>
      <c r="F2" s="428"/>
      <c r="G2" s="428"/>
      <c r="H2" s="428"/>
      <c r="I2" s="423"/>
      <c r="J2" s="424"/>
      <c r="K2" s="424"/>
      <c r="L2" s="424"/>
      <c r="M2" s="424"/>
      <c r="N2" s="424"/>
      <c r="O2" s="424"/>
      <c r="P2" s="424"/>
      <c r="Q2" s="424"/>
      <c r="R2" s="424"/>
    </row>
    <row r="3" spans="1:28" ht="11.25" customHeight="1">
      <c r="A3" s="192"/>
      <c r="B3" s="193"/>
      <c r="C3" s="193"/>
      <c r="D3" s="193"/>
      <c r="E3" s="193"/>
      <c r="F3" s="194"/>
      <c r="G3" s="193"/>
      <c r="H3" s="282"/>
      <c r="I3"/>
      <c r="J3"/>
      <c r="K3"/>
      <c r="L3" s="154"/>
      <c r="M3" s="20"/>
      <c r="N3" s="154"/>
      <c r="O3" s="154"/>
      <c r="P3" s="154"/>
      <c r="Q3" s="154"/>
      <c r="R3" s="154"/>
      <c r="S3" s="154"/>
      <c r="T3" s="154"/>
      <c r="U3" s="281"/>
    </row>
    <row r="4" spans="1:28" s="191" customFormat="1" ht="26.25">
      <c r="A4" s="196"/>
      <c r="B4" s="197" t="s">
        <v>19</v>
      </c>
      <c r="C4" s="430">
        <f>'Herd Plan'!B6</f>
        <v>0</v>
      </c>
      <c r="D4" s="430"/>
      <c r="E4" s="197" t="s">
        <v>47</v>
      </c>
      <c r="F4" s="430">
        <f>'Herd Plan'!E6</f>
        <v>0</v>
      </c>
      <c r="G4" s="430"/>
      <c r="H4" s="199" t="s">
        <v>48</v>
      </c>
      <c r="I4" s="248">
        <f>'Herd Plan'!E4</f>
        <v>0</v>
      </c>
      <c r="J4" s="200"/>
      <c r="K4" s="201"/>
      <c r="L4" s="199"/>
      <c r="M4" s="201"/>
      <c r="N4" s="199"/>
      <c r="O4" s="199"/>
      <c r="P4" s="199"/>
      <c r="Q4" s="199"/>
      <c r="R4" s="199"/>
      <c r="S4" s="199"/>
      <c r="T4" s="199"/>
      <c r="U4" s="324"/>
      <c r="V4" s="324"/>
      <c r="W4" s="324"/>
      <c r="X4" s="324"/>
      <c r="Y4" s="324"/>
      <c r="Z4" s="324"/>
      <c r="AA4" s="324"/>
      <c r="AB4" s="325"/>
    </row>
    <row r="5" spans="1:28" ht="16.350000000000001" customHeight="1">
      <c r="A5" s="408" t="s">
        <v>49</v>
      </c>
      <c r="B5" s="410"/>
      <c r="C5" s="410"/>
      <c r="D5" s="410"/>
      <c r="E5" s="410"/>
      <c r="F5" s="410"/>
      <c r="G5" s="410"/>
      <c r="H5" s="431"/>
      <c r="I5" s="613" t="s">
        <v>50</v>
      </c>
      <c r="J5" s="410"/>
      <c r="K5" s="410"/>
      <c r="L5" s="410"/>
      <c r="M5" s="410"/>
      <c r="N5" s="410"/>
      <c r="O5" s="425" t="s">
        <v>51</v>
      </c>
      <c r="P5" s="409"/>
      <c r="Q5" s="409"/>
      <c r="R5" s="409"/>
      <c r="S5" s="409"/>
      <c r="T5" s="426"/>
      <c r="U5" s="614"/>
      <c r="V5" s="420" t="s">
        <v>52</v>
      </c>
      <c r="W5" s="421"/>
      <c r="X5" s="421"/>
      <c r="Y5" s="421"/>
      <c r="Z5" s="421"/>
      <c r="AA5" s="421"/>
      <c r="AB5" s="422"/>
    </row>
    <row r="6" spans="1:28" s="79" customFormat="1" ht="49.35" customHeight="1">
      <c r="A6" s="615"/>
      <c r="B6" s="616" t="s">
        <v>53</v>
      </c>
      <c r="C6" s="616" t="s">
        <v>54</v>
      </c>
      <c r="D6" s="616" t="s">
        <v>55</v>
      </c>
      <c r="E6" s="616" t="s">
        <v>56</v>
      </c>
      <c r="F6" s="617" t="s">
        <v>57</v>
      </c>
      <c r="G6" s="616" t="s">
        <v>58</v>
      </c>
      <c r="H6" s="618" t="s">
        <v>59</v>
      </c>
      <c r="I6" s="619" t="s">
        <v>53</v>
      </c>
      <c r="J6" s="616" t="s">
        <v>54</v>
      </c>
      <c r="K6" s="616" t="s">
        <v>56</v>
      </c>
      <c r="L6" s="617" t="s">
        <v>57</v>
      </c>
      <c r="M6" s="620" t="s">
        <v>58</v>
      </c>
      <c r="N6" s="621" t="s">
        <v>59</v>
      </c>
      <c r="O6" s="615" t="s">
        <v>53</v>
      </c>
      <c r="P6" s="620" t="str">
        <f>C6</f>
        <v>Size in Acres</v>
      </c>
      <c r="Q6" s="616" t="s">
        <v>56</v>
      </c>
      <c r="R6" s="617" t="s">
        <v>57</v>
      </c>
      <c r="S6" s="622" t="s">
        <v>58</v>
      </c>
      <c r="T6" s="241" t="s">
        <v>59</v>
      </c>
      <c r="U6" s="623" t="s">
        <v>60</v>
      </c>
      <c r="V6" s="615" t="s">
        <v>53</v>
      </c>
      <c r="W6" s="620" t="str">
        <f>J6</f>
        <v>Size in Acres</v>
      </c>
      <c r="X6" s="616" t="s">
        <v>56</v>
      </c>
      <c r="Y6" s="617" t="s">
        <v>57</v>
      </c>
      <c r="Z6" s="622" t="s">
        <v>58</v>
      </c>
      <c r="AA6" s="241" t="s">
        <v>59</v>
      </c>
      <c r="AB6" s="623" t="s">
        <v>60</v>
      </c>
    </row>
    <row r="7" spans="1:28" ht="15" customHeight="1">
      <c r="A7" s="624">
        <v>1</v>
      </c>
      <c r="B7" s="625"/>
      <c r="C7" s="625"/>
      <c r="D7" s="626"/>
      <c r="E7" s="626"/>
      <c r="F7" s="627">
        <f>_xlfn.DAYS(G7,E7)</f>
        <v>0</v>
      </c>
      <c r="G7" s="626"/>
      <c r="H7" s="628"/>
      <c r="I7" s="629">
        <f>B7</f>
        <v>0</v>
      </c>
      <c r="J7" s="332">
        <f>C7</f>
        <v>0</v>
      </c>
      <c r="K7" s="626"/>
      <c r="L7" s="627">
        <f>_xlfn.DAYS(M7,K7)</f>
        <v>0</v>
      </c>
      <c r="M7" s="626"/>
      <c r="N7" s="630"/>
      <c r="O7" s="631">
        <f>B7</f>
        <v>0</v>
      </c>
      <c r="P7" s="332">
        <f>C7</f>
        <v>0</v>
      </c>
      <c r="Q7" s="626"/>
      <c r="R7" s="627">
        <f>_xlfn.DAYS(S7,Q7)</f>
        <v>0</v>
      </c>
      <c r="S7" s="632"/>
      <c r="T7" s="242"/>
      <c r="U7" s="633"/>
      <c r="V7" s="631">
        <f>B7</f>
        <v>0</v>
      </c>
      <c r="W7" s="332">
        <f>C7</f>
        <v>0</v>
      </c>
      <c r="X7" s="626"/>
      <c r="Y7" s="627">
        <f>_xlfn.DAYS(Z7,X7)</f>
        <v>0</v>
      </c>
      <c r="Z7" s="632"/>
      <c r="AA7" s="242"/>
      <c r="AB7" s="633"/>
    </row>
    <row r="8" spans="1:28">
      <c r="A8" s="624">
        <v>2</v>
      </c>
      <c r="B8" s="625"/>
      <c r="C8" s="625"/>
      <c r="D8" s="626"/>
      <c r="E8" s="626"/>
      <c r="F8" s="627">
        <f t="shared" ref="F8:F36" si="0">_xlfn.DAYS(G8,E8)</f>
        <v>0</v>
      </c>
      <c r="G8" s="626"/>
      <c r="H8" s="628"/>
      <c r="I8" s="629">
        <f t="shared" ref="I8:I36" si="1">B8</f>
        <v>0</v>
      </c>
      <c r="J8" s="332">
        <f t="shared" ref="J8:J36" si="2">C8</f>
        <v>0</v>
      </c>
      <c r="K8" s="626"/>
      <c r="L8" s="627">
        <f t="shared" ref="L8:L36" si="3">_xlfn.DAYS(M8,K8)</f>
        <v>0</v>
      </c>
      <c r="M8" s="626"/>
      <c r="N8" s="630"/>
      <c r="O8" s="631">
        <f>B8</f>
        <v>0</v>
      </c>
      <c r="P8" s="332">
        <f>C8</f>
        <v>0</v>
      </c>
      <c r="Q8" s="626"/>
      <c r="R8" s="627">
        <f t="shared" ref="R8:R36" si="4">_xlfn.DAYS(S8,Q8)</f>
        <v>0</v>
      </c>
      <c r="S8" s="632"/>
      <c r="T8" s="242"/>
      <c r="U8" s="633"/>
      <c r="V8" s="631">
        <f t="shared" ref="V8:V36" si="5">B8</f>
        <v>0</v>
      </c>
      <c r="W8" s="332">
        <f t="shared" ref="W8:W36" si="6">C8</f>
        <v>0</v>
      </c>
      <c r="X8" s="626"/>
      <c r="Y8" s="627">
        <f t="shared" ref="Y8:Y36" si="7">_xlfn.DAYS(Z8,X8)</f>
        <v>0</v>
      </c>
      <c r="Z8" s="632"/>
      <c r="AA8" s="242"/>
      <c r="AB8" s="633"/>
    </row>
    <row r="9" spans="1:28">
      <c r="A9" s="624">
        <v>3</v>
      </c>
      <c r="B9" s="625"/>
      <c r="C9" s="625"/>
      <c r="D9" s="626"/>
      <c r="E9" s="626"/>
      <c r="F9" s="627">
        <f t="shared" si="0"/>
        <v>0</v>
      </c>
      <c r="G9" s="626"/>
      <c r="H9" s="628"/>
      <c r="I9" s="629">
        <f t="shared" si="1"/>
        <v>0</v>
      </c>
      <c r="J9" s="332">
        <f t="shared" si="2"/>
        <v>0</v>
      </c>
      <c r="K9" s="626"/>
      <c r="L9" s="627">
        <f t="shared" si="3"/>
        <v>0</v>
      </c>
      <c r="M9" s="626"/>
      <c r="N9" s="630"/>
      <c r="O9" s="631">
        <f>B9</f>
        <v>0</v>
      </c>
      <c r="P9" s="332">
        <f>C9</f>
        <v>0</v>
      </c>
      <c r="Q9" s="626"/>
      <c r="R9" s="627">
        <f t="shared" si="4"/>
        <v>0</v>
      </c>
      <c r="S9" s="632"/>
      <c r="T9" s="242"/>
      <c r="U9" s="633"/>
      <c r="V9" s="631">
        <f t="shared" si="5"/>
        <v>0</v>
      </c>
      <c r="W9" s="332">
        <f t="shared" si="6"/>
        <v>0</v>
      </c>
      <c r="X9" s="626"/>
      <c r="Y9" s="627">
        <f t="shared" si="7"/>
        <v>0</v>
      </c>
      <c r="Z9" s="632"/>
      <c r="AA9" s="242"/>
      <c r="AB9" s="633"/>
    </row>
    <row r="10" spans="1:28">
      <c r="A10" s="624">
        <v>4</v>
      </c>
      <c r="B10" s="625"/>
      <c r="C10" s="625"/>
      <c r="D10" s="626"/>
      <c r="E10" s="626"/>
      <c r="F10" s="627">
        <f t="shared" si="0"/>
        <v>0</v>
      </c>
      <c r="G10" s="626"/>
      <c r="H10" s="628"/>
      <c r="I10" s="629">
        <f t="shared" si="1"/>
        <v>0</v>
      </c>
      <c r="J10" s="332">
        <f t="shared" si="2"/>
        <v>0</v>
      </c>
      <c r="K10" s="626"/>
      <c r="L10" s="627">
        <f t="shared" si="3"/>
        <v>0</v>
      </c>
      <c r="M10" s="626"/>
      <c r="N10" s="630"/>
      <c r="O10" s="631">
        <f>B10</f>
        <v>0</v>
      </c>
      <c r="P10" s="332">
        <f>C10</f>
        <v>0</v>
      </c>
      <c r="Q10" s="626"/>
      <c r="R10" s="627">
        <f t="shared" si="4"/>
        <v>0</v>
      </c>
      <c r="S10" s="632"/>
      <c r="T10" s="242"/>
      <c r="U10" s="633"/>
      <c r="V10" s="631">
        <f t="shared" si="5"/>
        <v>0</v>
      </c>
      <c r="W10" s="332">
        <f t="shared" si="6"/>
        <v>0</v>
      </c>
      <c r="X10" s="626"/>
      <c r="Y10" s="627">
        <f t="shared" si="7"/>
        <v>0</v>
      </c>
      <c r="Z10" s="632"/>
      <c r="AA10" s="242"/>
      <c r="AB10" s="633"/>
    </row>
    <row r="11" spans="1:28">
      <c r="A11" s="624">
        <v>5</v>
      </c>
      <c r="B11" s="625"/>
      <c r="C11" s="625"/>
      <c r="D11" s="626"/>
      <c r="E11" s="626"/>
      <c r="F11" s="627">
        <f t="shared" si="0"/>
        <v>0</v>
      </c>
      <c r="G11" s="626"/>
      <c r="H11" s="628"/>
      <c r="I11" s="629">
        <f t="shared" si="1"/>
        <v>0</v>
      </c>
      <c r="J11" s="332">
        <f t="shared" si="2"/>
        <v>0</v>
      </c>
      <c r="K11" s="626"/>
      <c r="L11" s="627">
        <f t="shared" si="3"/>
        <v>0</v>
      </c>
      <c r="M11" s="626"/>
      <c r="N11" s="630"/>
      <c r="O11" s="631">
        <f>B11</f>
        <v>0</v>
      </c>
      <c r="P11" s="332">
        <f>C11</f>
        <v>0</v>
      </c>
      <c r="Q11" s="626"/>
      <c r="R11" s="627">
        <f t="shared" si="4"/>
        <v>0</v>
      </c>
      <c r="S11" s="632"/>
      <c r="T11" s="242"/>
      <c r="U11" s="633"/>
      <c r="V11" s="631">
        <f t="shared" si="5"/>
        <v>0</v>
      </c>
      <c r="W11" s="332">
        <f t="shared" si="6"/>
        <v>0</v>
      </c>
      <c r="X11" s="626"/>
      <c r="Y11" s="627">
        <f t="shared" si="7"/>
        <v>0</v>
      </c>
      <c r="Z11" s="632"/>
      <c r="AA11" s="242"/>
      <c r="AB11" s="633"/>
    </row>
    <row r="12" spans="1:28">
      <c r="A12" s="624">
        <v>6</v>
      </c>
      <c r="B12" s="625"/>
      <c r="C12" s="625"/>
      <c r="D12" s="626"/>
      <c r="E12" s="626"/>
      <c r="F12" s="627">
        <f t="shared" si="0"/>
        <v>0</v>
      </c>
      <c r="G12" s="626"/>
      <c r="H12" s="628"/>
      <c r="I12" s="629">
        <f t="shared" si="1"/>
        <v>0</v>
      </c>
      <c r="J12" s="332">
        <f t="shared" si="2"/>
        <v>0</v>
      </c>
      <c r="K12" s="626"/>
      <c r="L12" s="627">
        <f t="shared" si="3"/>
        <v>0</v>
      </c>
      <c r="M12" s="626"/>
      <c r="N12" s="630"/>
      <c r="O12" s="631">
        <f>B12</f>
        <v>0</v>
      </c>
      <c r="P12" s="332">
        <f>C12</f>
        <v>0</v>
      </c>
      <c r="Q12" s="626"/>
      <c r="R12" s="627">
        <f t="shared" si="4"/>
        <v>0</v>
      </c>
      <c r="S12" s="632"/>
      <c r="T12" s="242"/>
      <c r="U12" s="633"/>
      <c r="V12" s="631">
        <f t="shared" si="5"/>
        <v>0</v>
      </c>
      <c r="W12" s="332">
        <f t="shared" si="6"/>
        <v>0</v>
      </c>
      <c r="X12" s="626"/>
      <c r="Y12" s="627">
        <f t="shared" si="7"/>
        <v>0</v>
      </c>
      <c r="Z12" s="632"/>
      <c r="AA12" s="242"/>
      <c r="AB12" s="633"/>
    </row>
    <row r="13" spans="1:28">
      <c r="A13" s="624">
        <v>7</v>
      </c>
      <c r="B13" s="625"/>
      <c r="C13" s="625"/>
      <c r="D13" s="626"/>
      <c r="E13" s="626"/>
      <c r="F13" s="627">
        <f t="shared" si="0"/>
        <v>0</v>
      </c>
      <c r="G13" s="626"/>
      <c r="H13" s="628"/>
      <c r="I13" s="629">
        <f t="shared" si="1"/>
        <v>0</v>
      </c>
      <c r="J13" s="332">
        <f t="shared" si="2"/>
        <v>0</v>
      </c>
      <c r="K13" s="626"/>
      <c r="L13" s="627">
        <f>_xlfn.DAYS(M13,K13)</f>
        <v>0</v>
      </c>
      <c r="M13" s="626"/>
      <c r="N13" s="630"/>
      <c r="O13" s="631">
        <f>B13</f>
        <v>0</v>
      </c>
      <c r="P13" s="332">
        <f>C13</f>
        <v>0</v>
      </c>
      <c r="Q13" s="626"/>
      <c r="R13" s="627">
        <f t="shared" si="4"/>
        <v>0</v>
      </c>
      <c r="S13" s="632"/>
      <c r="T13" s="242"/>
      <c r="U13" s="633"/>
      <c r="V13" s="631">
        <f t="shared" si="5"/>
        <v>0</v>
      </c>
      <c r="W13" s="332">
        <f t="shared" si="6"/>
        <v>0</v>
      </c>
      <c r="X13" s="626"/>
      <c r="Y13" s="627">
        <f t="shared" si="7"/>
        <v>0</v>
      </c>
      <c r="Z13" s="632"/>
      <c r="AA13" s="242"/>
      <c r="AB13" s="633"/>
    </row>
    <row r="14" spans="1:28">
      <c r="A14" s="624">
        <v>8</v>
      </c>
      <c r="B14" s="625"/>
      <c r="C14" s="625"/>
      <c r="D14" s="626"/>
      <c r="E14" s="626"/>
      <c r="F14" s="627">
        <f t="shared" si="0"/>
        <v>0</v>
      </c>
      <c r="G14" s="626"/>
      <c r="H14" s="628"/>
      <c r="I14" s="629">
        <f t="shared" si="1"/>
        <v>0</v>
      </c>
      <c r="J14" s="332">
        <f t="shared" si="2"/>
        <v>0</v>
      </c>
      <c r="K14" s="626"/>
      <c r="L14" s="627">
        <f t="shared" si="3"/>
        <v>0</v>
      </c>
      <c r="M14" s="626"/>
      <c r="N14" s="630"/>
      <c r="O14" s="631">
        <f>B14</f>
        <v>0</v>
      </c>
      <c r="P14" s="332">
        <f>C14</f>
        <v>0</v>
      </c>
      <c r="Q14" s="626"/>
      <c r="R14" s="627">
        <f t="shared" si="4"/>
        <v>0</v>
      </c>
      <c r="S14" s="632"/>
      <c r="T14" s="242"/>
      <c r="U14" s="633"/>
      <c r="V14" s="631">
        <f t="shared" si="5"/>
        <v>0</v>
      </c>
      <c r="W14" s="332">
        <f t="shared" si="6"/>
        <v>0</v>
      </c>
      <c r="X14" s="626"/>
      <c r="Y14" s="627">
        <f t="shared" si="7"/>
        <v>0</v>
      </c>
      <c r="Z14" s="632"/>
      <c r="AA14" s="242"/>
      <c r="AB14" s="633"/>
    </row>
    <row r="15" spans="1:28">
      <c r="A15" s="624">
        <v>9</v>
      </c>
      <c r="B15" s="625"/>
      <c r="C15" s="625"/>
      <c r="D15" s="626"/>
      <c r="E15" s="626"/>
      <c r="F15" s="627">
        <f t="shared" si="0"/>
        <v>0</v>
      </c>
      <c r="G15" s="626"/>
      <c r="H15" s="628"/>
      <c r="I15" s="629">
        <f t="shared" si="1"/>
        <v>0</v>
      </c>
      <c r="J15" s="332">
        <f t="shared" si="2"/>
        <v>0</v>
      </c>
      <c r="K15" s="626"/>
      <c r="L15" s="627">
        <f t="shared" si="3"/>
        <v>0</v>
      </c>
      <c r="M15" s="626"/>
      <c r="N15" s="630"/>
      <c r="O15" s="631">
        <f>B15</f>
        <v>0</v>
      </c>
      <c r="P15" s="332">
        <f>C15</f>
        <v>0</v>
      </c>
      <c r="Q15" s="626"/>
      <c r="R15" s="627">
        <f t="shared" si="4"/>
        <v>0</v>
      </c>
      <c r="S15" s="632"/>
      <c r="T15" s="242"/>
      <c r="U15" s="633"/>
      <c r="V15" s="631">
        <f t="shared" si="5"/>
        <v>0</v>
      </c>
      <c r="W15" s="332">
        <f t="shared" si="6"/>
        <v>0</v>
      </c>
      <c r="X15" s="626"/>
      <c r="Y15" s="627">
        <f t="shared" si="7"/>
        <v>0</v>
      </c>
      <c r="Z15" s="632"/>
      <c r="AA15" s="242"/>
      <c r="AB15" s="633"/>
    </row>
    <row r="16" spans="1:28">
      <c r="A16" s="624">
        <v>10</v>
      </c>
      <c r="B16" s="625"/>
      <c r="C16" s="625"/>
      <c r="D16" s="626"/>
      <c r="E16" s="626"/>
      <c r="F16" s="627">
        <f t="shared" si="0"/>
        <v>0</v>
      </c>
      <c r="G16" s="626"/>
      <c r="H16" s="628"/>
      <c r="I16" s="629">
        <f t="shared" si="1"/>
        <v>0</v>
      </c>
      <c r="J16" s="332">
        <f t="shared" si="2"/>
        <v>0</v>
      </c>
      <c r="K16" s="626"/>
      <c r="L16" s="627">
        <f t="shared" si="3"/>
        <v>0</v>
      </c>
      <c r="M16" s="626"/>
      <c r="N16" s="630"/>
      <c r="O16" s="631">
        <f>B16</f>
        <v>0</v>
      </c>
      <c r="P16" s="332">
        <f>C16</f>
        <v>0</v>
      </c>
      <c r="Q16" s="626"/>
      <c r="R16" s="627">
        <f t="shared" si="4"/>
        <v>0</v>
      </c>
      <c r="S16" s="632"/>
      <c r="T16" s="242"/>
      <c r="U16" s="633"/>
      <c r="V16" s="631">
        <f t="shared" si="5"/>
        <v>0</v>
      </c>
      <c r="W16" s="332">
        <f t="shared" si="6"/>
        <v>0</v>
      </c>
      <c r="X16" s="626"/>
      <c r="Y16" s="627">
        <f t="shared" si="7"/>
        <v>0</v>
      </c>
      <c r="Z16" s="632"/>
      <c r="AA16" s="242"/>
      <c r="AB16" s="633"/>
    </row>
    <row r="17" spans="1:28">
      <c r="A17" s="624">
        <v>11</v>
      </c>
      <c r="B17" s="625"/>
      <c r="C17" s="625"/>
      <c r="D17" s="626"/>
      <c r="E17" s="626"/>
      <c r="F17" s="627">
        <f t="shared" si="0"/>
        <v>0</v>
      </c>
      <c r="G17" s="626"/>
      <c r="H17" s="628"/>
      <c r="I17" s="629">
        <f t="shared" si="1"/>
        <v>0</v>
      </c>
      <c r="J17" s="332">
        <f t="shared" si="2"/>
        <v>0</v>
      </c>
      <c r="K17" s="626"/>
      <c r="L17" s="627">
        <f t="shared" si="3"/>
        <v>0</v>
      </c>
      <c r="M17" s="626"/>
      <c r="N17" s="630"/>
      <c r="O17" s="631">
        <f>B17</f>
        <v>0</v>
      </c>
      <c r="P17" s="332">
        <f>C17</f>
        <v>0</v>
      </c>
      <c r="Q17" s="626"/>
      <c r="R17" s="627">
        <f t="shared" si="4"/>
        <v>0</v>
      </c>
      <c r="S17" s="632"/>
      <c r="T17" s="242"/>
      <c r="U17" s="633"/>
      <c r="V17" s="631">
        <f t="shared" si="5"/>
        <v>0</v>
      </c>
      <c r="W17" s="332">
        <f t="shared" si="6"/>
        <v>0</v>
      </c>
      <c r="X17" s="626"/>
      <c r="Y17" s="627">
        <f t="shared" si="7"/>
        <v>0</v>
      </c>
      <c r="Z17" s="632"/>
      <c r="AA17" s="242"/>
      <c r="AB17" s="633"/>
    </row>
    <row r="18" spans="1:28">
      <c r="A18" s="624">
        <v>12</v>
      </c>
      <c r="B18" s="625"/>
      <c r="C18" s="625"/>
      <c r="D18" s="626"/>
      <c r="E18" s="626"/>
      <c r="F18" s="627">
        <f t="shared" si="0"/>
        <v>0</v>
      </c>
      <c r="G18" s="626"/>
      <c r="H18" s="628"/>
      <c r="I18" s="629">
        <f t="shared" si="1"/>
        <v>0</v>
      </c>
      <c r="J18" s="332">
        <f t="shared" si="2"/>
        <v>0</v>
      </c>
      <c r="K18" s="626"/>
      <c r="L18" s="627">
        <f t="shared" si="3"/>
        <v>0</v>
      </c>
      <c r="M18" s="626"/>
      <c r="N18" s="630"/>
      <c r="O18" s="631">
        <f>B18</f>
        <v>0</v>
      </c>
      <c r="P18" s="332">
        <f>C18</f>
        <v>0</v>
      </c>
      <c r="Q18" s="626"/>
      <c r="R18" s="627">
        <f t="shared" si="4"/>
        <v>0</v>
      </c>
      <c r="S18" s="632"/>
      <c r="T18" s="242"/>
      <c r="U18" s="633"/>
      <c r="V18" s="631">
        <f t="shared" si="5"/>
        <v>0</v>
      </c>
      <c r="W18" s="332">
        <f t="shared" si="6"/>
        <v>0</v>
      </c>
      <c r="X18" s="626"/>
      <c r="Y18" s="627">
        <f t="shared" si="7"/>
        <v>0</v>
      </c>
      <c r="Z18" s="632"/>
      <c r="AA18" s="242"/>
      <c r="AB18" s="633"/>
    </row>
    <row r="19" spans="1:28">
      <c r="A19" s="624">
        <v>13</v>
      </c>
      <c r="B19" s="625"/>
      <c r="C19" s="625"/>
      <c r="D19" s="626"/>
      <c r="E19" s="626"/>
      <c r="F19" s="627">
        <f t="shared" si="0"/>
        <v>0</v>
      </c>
      <c r="G19" s="626"/>
      <c r="H19" s="628"/>
      <c r="I19" s="629">
        <f t="shared" si="1"/>
        <v>0</v>
      </c>
      <c r="J19" s="332">
        <f t="shared" si="2"/>
        <v>0</v>
      </c>
      <c r="K19" s="626"/>
      <c r="L19" s="627">
        <f t="shared" si="3"/>
        <v>0</v>
      </c>
      <c r="M19" s="626"/>
      <c r="N19" s="630"/>
      <c r="O19" s="631">
        <f>B19</f>
        <v>0</v>
      </c>
      <c r="P19" s="332">
        <f>C19</f>
        <v>0</v>
      </c>
      <c r="Q19" s="626"/>
      <c r="R19" s="627">
        <f t="shared" si="4"/>
        <v>0</v>
      </c>
      <c r="S19" s="632"/>
      <c r="T19" s="242"/>
      <c r="U19" s="633"/>
      <c r="V19" s="631">
        <f t="shared" si="5"/>
        <v>0</v>
      </c>
      <c r="W19" s="332">
        <f t="shared" si="6"/>
        <v>0</v>
      </c>
      <c r="X19" s="626"/>
      <c r="Y19" s="627">
        <f t="shared" si="7"/>
        <v>0</v>
      </c>
      <c r="Z19" s="632"/>
      <c r="AA19" s="242"/>
      <c r="AB19" s="633"/>
    </row>
    <row r="20" spans="1:28">
      <c r="A20" s="624">
        <v>14</v>
      </c>
      <c r="B20" s="625"/>
      <c r="C20" s="625"/>
      <c r="D20" s="626"/>
      <c r="E20" s="626"/>
      <c r="F20" s="627">
        <f t="shared" si="0"/>
        <v>0</v>
      </c>
      <c r="G20" s="626"/>
      <c r="H20" s="628"/>
      <c r="I20" s="629">
        <f t="shared" si="1"/>
        <v>0</v>
      </c>
      <c r="J20" s="332">
        <f t="shared" si="2"/>
        <v>0</v>
      </c>
      <c r="K20" s="626"/>
      <c r="L20" s="627">
        <f t="shared" si="3"/>
        <v>0</v>
      </c>
      <c r="M20" s="626"/>
      <c r="N20" s="630"/>
      <c r="O20" s="631">
        <f>B20</f>
        <v>0</v>
      </c>
      <c r="P20" s="332">
        <f>C20</f>
        <v>0</v>
      </c>
      <c r="Q20" s="626"/>
      <c r="R20" s="627">
        <f t="shared" si="4"/>
        <v>0</v>
      </c>
      <c r="S20" s="632"/>
      <c r="T20" s="242"/>
      <c r="U20" s="633"/>
      <c r="V20" s="631">
        <f t="shared" si="5"/>
        <v>0</v>
      </c>
      <c r="W20" s="332">
        <f t="shared" si="6"/>
        <v>0</v>
      </c>
      <c r="X20" s="626"/>
      <c r="Y20" s="627">
        <f t="shared" si="7"/>
        <v>0</v>
      </c>
      <c r="Z20" s="632"/>
      <c r="AA20" s="242"/>
      <c r="AB20" s="633"/>
    </row>
    <row r="21" spans="1:28">
      <c r="A21" s="624">
        <v>15</v>
      </c>
      <c r="B21" s="625"/>
      <c r="C21" s="625"/>
      <c r="D21" s="626"/>
      <c r="E21" s="626"/>
      <c r="F21" s="627">
        <f t="shared" si="0"/>
        <v>0</v>
      </c>
      <c r="G21" s="626"/>
      <c r="H21" s="628"/>
      <c r="I21" s="629">
        <f t="shared" si="1"/>
        <v>0</v>
      </c>
      <c r="J21" s="332">
        <f t="shared" si="2"/>
        <v>0</v>
      </c>
      <c r="K21" s="626"/>
      <c r="L21" s="627">
        <f t="shared" si="3"/>
        <v>0</v>
      </c>
      <c r="M21" s="626"/>
      <c r="N21" s="630"/>
      <c r="O21" s="631">
        <f>B21</f>
        <v>0</v>
      </c>
      <c r="P21" s="332">
        <f>C21</f>
        <v>0</v>
      </c>
      <c r="Q21" s="626"/>
      <c r="R21" s="627">
        <f t="shared" si="4"/>
        <v>0</v>
      </c>
      <c r="S21" s="632"/>
      <c r="T21" s="242"/>
      <c r="U21" s="633"/>
      <c r="V21" s="631">
        <f t="shared" si="5"/>
        <v>0</v>
      </c>
      <c r="W21" s="332">
        <f t="shared" si="6"/>
        <v>0</v>
      </c>
      <c r="X21" s="626"/>
      <c r="Y21" s="627">
        <f t="shared" si="7"/>
        <v>0</v>
      </c>
      <c r="Z21" s="632"/>
      <c r="AA21" s="242"/>
      <c r="AB21" s="633"/>
    </row>
    <row r="22" spans="1:28">
      <c r="A22" s="624">
        <v>16</v>
      </c>
      <c r="B22" s="625"/>
      <c r="C22" s="625"/>
      <c r="D22" s="626"/>
      <c r="E22" s="626"/>
      <c r="F22" s="627">
        <f t="shared" si="0"/>
        <v>0</v>
      </c>
      <c r="G22" s="626"/>
      <c r="H22" s="628"/>
      <c r="I22" s="629">
        <f t="shared" si="1"/>
        <v>0</v>
      </c>
      <c r="J22" s="332">
        <f t="shared" si="2"/>
        <v>0</v>
      </c>
      <c r="K22" s="626"/>
      <c r="L22" s="627">
        <f t="shared" si="3"/>
        <v>0</v>
      </c>
      <c r="M22" s="626"/>
      <c r="N22" s="630"/>
      <c r="O22" s="631">
        <f>B22</f>
        <v>0</v>
      </c>
      <c r="P22" s="332">
        <f>C22</f>
        <v>0</v>
      </c>
      <c r="Q22" s="626"/>
      <c r="R22" s="627">
        <f t="shared" si="4"/>
        <v>0</v>
      </c>
      <c r="S22" s="632"/>
      <c r="T22" s="242"/>
      <c r="U22" s="633"/>
      <c r="V22" s="631">
        <f t="shared" si="5"/>
        <v>0</v>
      </c>
      <c r="W22" s="332">
        <f t="shared" si="6"/>
        <v>0</v>
      </c>
      <c r="X22" s="626"/>
      <c r="Y22" s="627">
        <f t="shared" si="7"/>
        <v>0</v>
      </c>
      <c r="Z22" s="632"/>
      <c r="AA22" s="242"/>
      <c r="AB22" s="633"/>
    </row>
    <row r="23" spans="1:28">
      <c r="A23" s="624">
        <v>17</v>
      </c>
      <c r="B23" s="625"/>
      <c r="C23" s="625"/>
      <c r="D23" s="626"/>
      <c r="E23" s="626"/>
      <c r="F23" s="627">
        <f t="shared" si="0"/>
        <v>0</v>
      </c>
      <c r="G23" s="626"/>
      <c r="H23" s="628"/>
      <c r="I23" s="629">
        <f t="shared" si="1"/>
        <v>0</v>
      </c>
      <c r="J23" s="332">
        <f t="shared" si="2"/>
        <v>0</v>
      </c>
      <c r="K23" s="626"/>
      <c r="L23" s="627">
        <f t="shared" si="3"/>
        <v>0</v>
      </c>
      <c r="M23" s="626"/>
      <c r="N23" s="630"/>
      <c r="O23" s="631">
        <f>B23</f>
        <v>0</v>
      </c>
      <c r="P23" s="332">
        <f>C23</f>
        <v>0</v>
      </c>
      <c r="Q23" s="626"/>
      <c r="R23" s="627">
        <f t="shared" si="4"/>
        <v>0</v>
      </c>
      <c r="S23" s="632"/>
      <c r="T23" s="242"/>
      <c r="U23" s="633"/>
      <c r="V23" s="631">
        <f t="shared" si="5"/>
        <v>0</v>
      </c>
      <c r="W23" s="332">
        <f t="shared" si="6"/>
        <v>0</v>
      </c>
      <c r="X23" s="626"/>
      <c r="Y23" s="627">
        <f t="shared" si="7"/>
        <v>0</v>
      </c>
      <c r="Z23" s="632"/>
      <c r="AA23" s="242"/>
      <c r="AB23" s="633"/>
    </row>
    <row r="24" spans="1:28">
      <c r="A24" s="624">
        <v>18</v>
      </c>
      <c r="B24" s="625"/>
      <c r="C24" s="625"/>
      <c r="D24" s="626"/>
      <c r="E24" s="626"/>
      <c r="F24" s="627">
        <f t="shared" si="0"/>
        <v>0</v>
      </c>
      <c r="G24" s="626"/>
      <c r="H24" s="628"/>
      <c r="I24" s="629">
        <f t="shared" si="1"/>
        <v>0</v>
      </c>
      <c r="J24" s="332">
        <f t="shared" si="2"/>
        <v>0</v>
      </c>
      <c r="K24" s="626"/>
      <c r="L24" s="627">
        <f t="shared" si="3"/>
        <v>0</v>
      </c>
      <c r="M24" s="626"/>
      <c r="N24" s="630"/>
      <c r="O24" s="631">
        <f>B24</f>
        <v>0</v>
      </c>
      <c r="P24" s="332">
        <f>C24</f>
        <v>0</v>
      </c>
      <c r="Q24" s="626"/>
      <c r="R24" s="627">
        <f t="shared" si="4"/>
        <v>0</v>
      </c>
      <c r="S24" s="632"/>
      <c r="T24" s="242"/>
      <c r="U24" s="633"/>
      <c r="V24" s="631">
        <f t="shared" si="5"/>
        <v>0</v>
      </c>
      <c r="W24" s="332">
        <f t="shared" si="6"/>
        <v>0</v>
      </c>
      <c r="X24" s="626"/>
      <c r="Y24" s="627">
        <f t="shared" si="7"/>
        <v>0</v>
      </c>
      <c r="Z24" s="632"/>
      <c r="AA24" s="242"/>
      <c r="AB24" s="633"/>
    </row>
    <row r="25" spans="1:28">
      <c r="A25" s="624">
        <v>19</v>
      </c>
      <c r="B25" s="625"/>
      <c r="C25" s="625"/>
      <c r="D25" s="626"/>
      <c r="E25" s="626"/>
      <c r="F25" s="627">
        <f t="shared" si="0"/>
        <v>0</v>
      </c>
      <c r="G25" s="626"/>
      <c r="H25" s="628"/>
      <c r="I25" s="629">
        <f t="shared" si="1"/>
        <v>0</v>
      </c>
      <c r="J25" s="332">
        <f t="shared" si="2"/>
        <v>0</v>
      </c>
      <c r="K25" s="626"/>
      <c r="L25" s="627">
        <f t="shared" si="3"/>
        <v>0</v>
      </c>
      <c r="M25" s="626"/>
      <c r="N25" s="630"/>
      <c r="O25" s="631">
        <f>B25</f>
        <v>0</v>
      </c>
      <c r="P25" s="332">
        <f>C25</f>
        <v>0</v>
      </c>
      <c r="Q25" s="626"/>
      <c r="R25" s="627">
        <f t="shared" si="4"/>
        <v>0</v>
      </c>
      <c r="S25" s="632"/>
      <c r="T25" s="242"/>
      <c r="U25" s="633"/>
      <c r="V25" s="631">
        <f t="shared" si="5"/>
        <v>0</v>
      </c>
      <c r="W25" s="332">
        <f t="shared" si="6"/>
        <v>0</v>
      </c>
      <c r="X25" s="626"/>
      <c r="Y25" s="627">
        <f t="shared" si="7"/>
        <v>0</v>
      </c>
      <c r="Z25" s="632"/>
      <c r="AA25" s="242"/>
      <c r="AB25" s="633"/>
    </row>
    <row r="26" spans="1:28">
      <c r="A26" s="624">
        <v>20</v>
      </c>
      <c r="B26" s="625"/>
      <c r="C26" s="625"/>
      <c r="D26" s="626"/>
      <c r="E26" s="626"/>
      <c r="F26" s="627">
        <f t="shared" si="0"/>
        <v>0</v>
      </c>
      <c r="G26" s="626"/>
      <c r="H26" s="628"/>
      <c r="I26" s="629">
        <f t="shared" si="1"/>
        <v>0</v>
      </c>
      <c r="J26" s="332">
        <f t="shared" si="2"/>
        <v>0</v>
      </c>
      <c r="K26" s="626"/>
      <c r="L26" s="627">
        <f t="shared" si="3"/>
        <v>0</v>
      </c>
      <c r="M26" s="626"/>
      <c r="N26" s="630"/>
      <c r="O26" s="631">
        <f>B26</f>
        <v>0</v>
      </c>
      <c r="P26" s="332">
        <f>C26</f>
        <v>0</v>
      </c>
      <c r="Q26" s="626"/>
      <c r="R26" s="627">
        <f t="shared" si="4"/>
        <v>0</v>
      </c>
      <c r="S26" s="632"/>
      <c r="T26" s="242"/>
      <c r="U26" s="633"/>
      <c r="V26" s="631">
        <f t="shared" si="5"/>
        <v>0</v>
      </c>
      <c r="W26" s="332">
        <f t="shared" si="6"/>
        <v>0</v>
      </c>
      <c r="X26" s="626"/>
      <c r="Y26" s="627">
        <f t="shared" si="7"/>
        <v>0</v>
      </c>
      <c r="Z26" s="632"/>
      <c r="AA26" s="242"/>
      <c r="AB26" s="633"/>
    </row>
    <row r="27" spans="1:28">
      <c r="A27" s="624">
        <v>21</v>
      </c>
      <c r="B27" s="625"/>
      <c r="C27" s="625"/>
      <c r="D27" s="626"/>
      <c r="E27" s="626"/>
      <c r="F27" s="627">
        <f t="shared" si="0"/>
        <v>0</v>
      </c>
      <c r="G27" s="626"/>
      <c r="H27" s="628"/>
      <c r="I27" s="629">
        <f t="shared" si="1"/>
        <v>0</v>
      </c>
      <c r="J27" s="332">
        <f t="shared" si="2"/>
        <v>0</v>
      </c>
      <c r="K27" s="626"/>
      <c r="L27" s="627">
        <f t="shared" si="3"/>
        <v>0</v>
      </c>
      <c r="M27" s="626"/>
      <c r="N27" s="630"/>
      <c r="O27" s="631">
        <f>B27</f>
        <v>0</v>
      </c>
      <c r="P27" s="332">
        <f>C27</f>
        <v>0</v>
      </c>
      <c r="Q27" s="626"/>
      <c r="R27" s="627">
        <f t="shared" si="4"/>
        <v>0</v>
      </c>
      <c r="S27" s="632"/>
      <c r="T27" s="242"/>
      <c r="U27" s="633"/>
      <c r="V27" s="631">
        <f t="shared" si="5"/>
        <v>0</v>
      </c>
      <c r="W27" s="332">
        <f t="shared" si="6"/>
        <v>0</v>
      </c>
      <c r="X27" s="626"/>
      <c r="Y27" s="627">
        <f t="shared" si="7"/>
        <v>0</v>
      </c>
      <c r="Z27" s="632"/>
      <c r="AA27" s="242"/>
      <c r="AB27" s="633"/>
    </row>
    <row r="28" spans="1:28">
      <c r="A28" s="624">
        <v>22</v>
      </c>
      <c r="B28" s="625"/>
      <c r="C28" s="625"/>
      <c r="D28" s="626"/>
      <c r="E28" s="626"/>
      <c r="F28" s="627">
        <f t="shared" si="0"/>
        <v>0</v>
      </c>
      <c r="G28" s="626"/>
      <c r="H28" s="628"/>
      <c r="I28" s="629">
        <f t="shared" si="1"/>
        <v>0</v>
      </c>
      <c r="J28" s="332">
        <f t="shared" si="2"/>
        <v>0</v>
      </c>
      <c r="K28" s="626"/>
      <c r="L28" s="627">
        <f t="shared" si="3"/>
        <v>0</v>
      </c>
      <c r="M28" s="626"/>
      <c r="N28" s="630"/>
      <c r="O28" s="631">
        <f>B28</f>
        <v>0</v>
      </c>
      <c r="P28" s="332">
        <f>C28</f>
        <v>0</v>
      </c>
      <c r="Q28" s="626"/>
      <c r="R28" s="627">
        <f t="shared" si="4"/>
        <v>0</v>
      </c>
      <c r="S28" s="632"/>
      <c r="T28" s="242"/>
      <c r="U28" s="633"/>
      <c r="V28" s="631">
        <f t="shared" si="5"/>
        <v>0</v>
      </c>
      <c r="W28" s="332">
        <f t="shared" si="6"/>
        <v>0</v>
      </c>
      <c r="X28" s="626"/>
      <c r="Y28" s="627">
        <f t="shared" si="7"/>
        <v>0</v>
      </c>
      <c r="Z28" s="632"/>
      <c r="AA28" s="242"/>
      <c r="AB28" s="633"/>
    </row>
    <row r="29" spans="1:28">
      <c r="A29" s="624">
        <v>23</v>
      </c>
      <c r="B29" s="625"/>
      <c r="C29" s="625"/>
      <c r="D29" s="626"/>
      <c r="E29" s="626"/>
      <c r="F29" s="627">
        <f t="shared" si="0"/>
        <v>0</v>
      </c>
      <c r="G29" s="626"/>
      <c r="H29" s="628"/>
      <c r="I29" s="629">
        <f t="shared" si="1"/>
        <v>0</v>
      </c>
      <c r="J29" s="332">
        <f t="shared" si="2"/>
        <v>0</v>
      </c>
      <c r="K29" s="626"/>
      <c r="L29" s="627">
        <f t="shared" si="3"/>
        <v>0</v>
      </c>
      <c r="M29" s="626"/>
      <c r="N29" s="630"/>
      <c r="O29" s="631">
        <f>B29</f>
        <v>0</v>
      </c>
      <c r="P29" s="332">
        <f>C29</f>
        <v>0</v>
      </c>
      <c r="Q29" s="626"/>
      <c r="R29" s="627">
        <f t="shared" si="4"/>
        <v>0</v>
      </c>
      <c r="S29" s="632"/>
      <c r="T29" s="242"/>
      <c r="U29" s="633"/>
      <c r="V29" s="631">
        <f t="shared" si="5"/>
        <v>0</v>
      </c>
      <c r="W29" s="332">
        <f t="shared" si="6"/>
        <v>0</v>
      </c>
      <c r="X29" s="626"/>
      <c r="Y29" s="627">
        <f t="shared" si="7"/>
        <v>0</v>
      </c>
      <c r="Z29" s="632"/>
      <c r="AA29" s="242"/>
      <c r="AB29" s="633"/>
    </row>
    <row r="30" spans="1:28">
      <c r="A30" s="624">
        <v>24</v>
      </c>
      <c r="B30" s="625"/>
      <c r="C30" s="625"/>
      <c r="D30" s="626"/>
      <c r="E30" s="626"/>
      <c r="F30" s="627">
        <f t="shared" si="0"/>
        <v>0</v>
      </c>
      <c r="G30" s="626"/>
      <c r="H30" s="628"/>
      <c r="I30" s="629">
        <f t="shared" si="1"/>
        <v>0</v>
      </c>
      <c r="J30" s="332">
        <f t="shared" si="2"/>
        <v>0</v>
      </c>
      <c r="K30" s="626"/>
      <c r="L30" s="627">
        <f t="shared" si="3"/>
        <v>0</v>
      </c>
      <c r="M30" s="626"/>
      <c r="N30" s="630"/>
      <c r="O30" s="631">
        <f>B30</f>
        <v>0</v>
      </c>
      <c r="P30" s="332">
        <f>C30</f>
        <v>0</v>
      </c>
      <c r="Q30" s="626"/>
      <c r="R30" s="627">
        <f t="shared" si="4"/>
        <v>0</v>
      </c>
      <c r="S30" s="632"/>
      <c r="T30" s="242"/>
      <c r="U30" s="633"/>
      <c r="V30" s="631">
        <f t="shared" si="5"/>
        <v>0</v>
      </c>
      <c r="W30" s="332">
        <f t="shared" si="6"/>
        <v>0</v>
      </c>
      <c r="X30" s="626"/>
      <c r="Y30" s="627">
        <f t="shared" si="7"/>
        <v>0</v>
      </c>
      <c r="Z30" s="632"/>
      <c r="AA30" s="242"/>
      <c r="AB30" s="633"/>
    </row>
    <row r="31" spans="1:28">
      <c r="A31" s="624">
        <v>25</v>
      </c>
      <c r="B31" s="625"/>
      <c r="C31" s="625"/>
      <c r="D31" s="626"/>
      <c r="E31" s="626"/>
      <c r="F31" s="627">
        <f t="shared" si="0"/>
        <v>0</v>
      </c>
      <c r="G31" s="626"/>
      <c r="H31" s="628"/>
      <c r="I31" s="629">
        <f t="shared" si="1"/>
        <v>0</v>
      </c>
      <c r="J31" s="332">
        <f t="shared" si="2"/>
        <v>0</v>
      </c>
      <c r="K31" s="626"/>
      <c r="L31" s="627">
        <f t="shared" si="3"/>
        <v>0</v>
      </c>
      <c r="M31" s="626"/>
      <c r="N31" s="630"/>
      <c r="O31" s="631">
        <f>B31</f>
        <v>0</v>
      </c>
      <c r="P31" s="332">
        <f>C31</f>
        <v>0</v>
      </c>
      <c r="Q31" s="626"/>
      <c r="R31" s="627">
        <f t="shared" si="4"/>
        <v>0</v>
      </c>
      <c r="S31" s="632"/>
      <c r="T31" s="242"/>
      <c r="U31" s="633"/>
      <c r="V31" s="631">
        <f t="shared" si="5"/>
        <v>0</v>
      </c>
      <c r="W31" s="332">
        <f t="shared" si="6"/>
        <v>0</v>
      </c>
      <c r="X31" s="626"/>
      <c r="Y31" s="627">
        <f t="shared" si="7"/>
        <v>0</v>
      </c>
      <c r="Z31" s="632"/>
      <c r="AA31" s="242"/>
      <c r="AB31" s="633"/>
    </row>
    <row r="32" spans="1:28">
      <c r="A32" s="624">
        <v>26</v>
      </c>
      <c r="B32" s="625"/>
      <c r="C32" s="625"/>
      <c r="D32" s="626"/>
      <c r="E32" s="626"/>
      <c r="F32" s="627">
        <f t="shared" si="0"/>
        <v>0</v>
      </c>
      <c r="G32" s="626"/>
      <c r="H32" s="628"/>
      <c r="I32" s="629">
        <f t="shared" si="1"/>
        <v>0</v>
      </c>
      <c r="J32" s="332">
        <f t="shared" si="2"/>
        <v>0</v>
      </c>
      <c r="K32" s="626"/>
      <c r="L32" s="627">
        <f t="shared" si="3"/>
        <v>0</v>
      </c>
      <c r="M32" s="626"/>
      <c r="N32" s="630"/>
      <c r="O32" s="631">
        <f>B32</f>
        <v>0</v>
      </c>
      <c r="P32" s="332">
        <f>C32</f>
        <v>0</v>
      </c>
      <c r="Q32" s="626"/>
      <c r="R32" s="627">
        <f t="shared" si="4"/>
        <v>0</v>
      </c>
      <c r="S32" s="632"/>
      <c r="T32" s="242"/>
      <c r="U32" s="633"/>
      <c r="V32" s="631">
        <f t="shared" si="5"/>
        <v>0</v>
      </c>
      <c r="W32" s="332">
        <f t="shared" si="6"/>
        <v>0</v>
      </c>
      <c r="X32" s="626"/>
      <c r="Y32" s="627">
        <f t="shared" si="7"/>
        <v>0</v>
      </c>
      <c r="Z32" s="632"/>
      <c r="AA32" s="242"/>
      <c r="AB32" s="633"/>
    </row>
    <row r="33" spans="1:28">
      <c r="A33" s="624">
        <v>27</v>
      </c>
      <c r="B33" s="625"/>
      <c r="C33" s="625"/>
      <c r="D33" s="626"/>
      <c r="E33" s="626"/>
      <c r="F33" s="627">
        <f t="shared" si="0"/>
        <v>0</v>
      </c>
      <c r="G33" s="626"/>
      <c r="H33" s="628"/>
      <c r="I33" s="629">
        <f t="shared" si="1"/>
        <v>0</v>
      </c>
      <c r="J33" s="332">
        <f t="shared" si="2"/>
        <v>0</v>
      </c>
      <c r="K33" s="626"/>
      <c r="L33" s="627">
        <f t="shared" si="3"/>
        <v>0</v>
      </c>
      <c r="M33" s="626"/>
      <c r="N33" s="630"/>
      <c r="O33" s="631">
        <f>B33</f>
        <v>0</v>
      </c>
      <c r="P33" s="332">
        <f>C33</f>
        <v>0</v>
      </c>
      <c r="Q33" s="626"/>
      <c r="R33" s="627">
        <f t="shared" si="4"/>
        <v>0</v>
      </c>
      <c r="S33" s="632"/>
      <c r="T33" s="242"/>
      <c r="U33" s="633"/>
      <c r="V33" s="631">
        <f t="shared" si="5"/>
        <v>0</v>
      </c>
      <c r="W33" s="332">
        <f t="shared" si="6"/>
        <v>0</v>
      </c>
      <c r="X33" s="626"/>
      <c r="Y33" s="627">
        <f t="shared" si="7"/>
        <v>0</v>
      </c>
      <c r="Z33" s="632"/>
      <c r="AA33" s="242"/>
      <c r="AB33" s="633"/>
    </row>
    <row r="34" spans="1:28">
      <c r="A34" s="624">
        <v>28</v>
      </c>
      <c r="B34" s="625"/>
      <c r="C34" s="625"/>
      <c r="D34" s="626"/>
      <c r="E34" s="626"/>
      <c r="F34" s="627">
        <f t="shared" si="0"/>
        <v>0</v>
      </c>
      <c r="G34" s="626"/>
      <c r="H34" s="628"/>
      <c r="I34" s="629">
        <f t="shared" si="1"/>
        <v>0</v>
      </c>
      <c r="J34" s="332">
        <f t="shared" si="2"/>
        <v>0</v>
      </c>
      <c r="K34" s="626"/>
      <c r="L34" s="627">
        <f t="shared" si="3"/>
        <v>0</v>
      </c>
      <c r="M34" s="626"/>
      <c r="N34" s="630"/>
      <c r="O34" s="631">
        <f>B34</f>
        <v>0</v>
      </c>
      <c r="P34" s="332">
        <f>C34</f>
        <v>0</v>
      </c>
      <c r="Q34" s="626"/>
      <c r="R34" s="627">
        <f t="shared" si="4"/>
        <v>0</v>
      </c>
      <c r="S34" s="632"/>
      <c r="T34" s="242"/>
      <c r="U34" s="633"/>
      <c r="V34" s="631">
        <f t="shared" si="5"/>
        <v>0</v>
      </c>
      <c r="W34" s="332">
        <f t="shared" si="6"/>
        <v>0</v>
      </c>
      <c r="X34" s="626"/>
      <c r="Y34" s="627">
        <f t="shared" si="7"/>
        <v>0</v>
      </c>
      <c r="Z34" s="632"/>
      <c r="AA34" s="242"/>
      <c r="AB34" s="633"/>
    </row>
    <row r="35" spans="1:28">
      <c r="A35" s="624">
        <v>29</v>
      </c>
      <c r="B35" s="625"/>
      <c r="C35" s="625"/>
      <c r="D35" s="626"/>
      <c r="E35" s="626"/>
      <c r="F35" s="627">
        <f t="shared" si="0"/>
        <v>0</v>
      </c>
      <c r="G35" s="626"/>
      <c r="H35" s="634"/>
      <c r="I35" s="629">
        <f t="shared" si="1"/>
        <v>0</v>
      </c>
      <c r="J35" s="332">
        <f t="shared" si="2"/>
        <v>0</v>
      </c>
      <c r="K35" s="626"/>
      <c r="L35" s="627">
        <f t="shared" si="3"/>
        <v>0</v>
      </c>
      <c r="M35" s="626"/>
      <c r="N35" s="630"/>
      <c r="O35" s="631">
        <f>B35</f>
        <v>0</v>
      </c>
      <c r="P35" s="332">
        <f>C35</f>
        <v>0</v>
      </c>
      <c r="Q35" s="626"/>
      <c r="R35" s="627">
        <f t="shared" si="4"/>
        <v>0</v>
      </c>
      <c r="S35" s="632"/>
      <c r="T35" s="242"/>
      <c r="U35" s="633"/>
      <c r="V35" s="631">
        <f t="shared" si="5"/>
        <v>0</v>
      </c>
      <c r="W35" s="332">
        <f t="shared" si="6"/>
        <v>0</v>
      </c>
      <c r="X35" s="626"/>
      <c r="Y35" s="627">
        <f t="shared" si="7"/>
        <v>0</v>
      </c>
      <c r="Z35" s="632"/>
      <c r="AA35" s="242"/>
      <c r="AB35" s="633"/>
    </row>
    <row r="36" spans="1:28">
      <c r="A36" s="635">
        <v>30</v>
      </c>
      <c r="B36" s="636"/>
      <c r="C36" s="636"/>
      <c r="D36" s="637"/>
      <c r="E36" s="638"/>
      <c r="F36" s="639">
        <f t="shared" si="0"/>
        <v>0</v>
      </c>
      <c r="G36" s="640"/>
      <c r="H36" s="243"/>
      <c r="I36" s="641">
        <f t="shared" si="1"/>
        <v>0</v>
      </c>
      <c r="J36" s="642">
        <f t="shared" si="2"/>
        <v>0</v>
      </c>
      <c r="K36" s="637"/>
      <c r="L36" s="639">
        <f t="shared" si="3"/>
        <v>0</v>
      </c>
      <c r="M36" s="637"/>
      <c r="N36" s="643"/>
      <c r="O36" s="644">
        <f>B36</f>
        <v>0</v>
      </c>
      <c r="P36" s="645">
        <f>C36</f>
        <v>0</v>
      </c>
      <c r="Q36" s="637"/>
      <c r="R36" s="639">
        <f t="shared" si="4"/>
        <v>0</v>
      </c>
      <c r="S36" s="640"/>
      <c r="T36" s="244"/>
      <c r="U36" s="646"/>
      <c r="V36" s="647">
        <f t="shared" si="5"/>
        <v>0</v>
      </c>
      <c r="W36" s="642">
        <f t="shared" si="6"/>
        <v>0</v>
      </c>
      <c r="X36" s="637"/>
      <c r="Y36" s="639">
        <f t="shared" si="7"/>
        <v>0</v>
      </c>
      <c r="Z36" s="640"/>
      <c r="AA36" s="244"/>
      <c r="AB36" s="646"/>
    </row>
    <row r="37" spans="1:28">
      <c r="A37"/>
      <c r="B37"/>
      <c r="C37"/>
      <c r="D37"/>
      <c r="E37"/>
      <c r="F37" s="151"/>
      <c r="G37"/>
      <c r="H37" s="154"/>
      <c r="I37"/>
      <c r="J37"/>
      <c r="K37"/>
      <c r="L37" s="154"/>
      <c r="M37" s="20"/>
      <c r="N37" s="155"/>
    </row>
    <row r="38" spans="1:28">
      <c r="A38"/>
      <c r="B38" s="429" t="s">
        <v>61</v>
      </c>
      <c r="C38" s="429"/>
      <c r="D38" s="429"/>
      <c r="E38" s="429"/>
      <c r="F38" s="429"/>
      <c r="G38" s="429"/>
      <c r="H38" s="429"/>
      <c r="I38" s="429"/>
      <c r="J38" s="429"/>
      <c r="K38" s="429"/>
      <c r="L38" s="429"/>
      <c r="M38" s="429"/>
      <c r="N38" s="429"/>
    </row>
    <row r="39" spans="1:28">
      <c r="A39"/>
      <c r="B39" s="429"/>
      <c r="C39" s="429"/>
      <c r="D39" s="429"/>
      <c r="E39" s="429"/>
      <c r="F39" s="429"/>
      <c r="G39" s="429"/>
      <c r="H39" s="429"/>
      <c r="I39" s="429"/>
      <c r="J39" s="429"/>
      <c r="K39" s="429"/>
      <c r="L39" s="429"/>
      <c r="M39" s="429"/>
      <c r="N39" s="429"/>
    </row>
    <row r="40" spans="1:28">
      <c r="A40"/>
      <c r="B40" s="429"/>
      <c r="C40" s="429"/>
      <c r="D40" s="429"/>
      <c r="E40" s="429"/>
      <c r="F40" s="429"/>
      <c r="G40" s="429"/>
      <c r="H40" s="429"/>
      <c r="I40" s="429"/>
      <c r="J40" s="429"/>
      <c r="K40" s="429"/>
      <c r="L40" s="429"/>
      <c r="M40" s="429"/>
      <c r="N40" s="429"/>
    </row>
    <row r="41" spans="1:28">
      <c r="A41"/>
      <c r="B41" s="429"/>
      <c r="C41" s="429"/>
      <c r="D41" s="429"/>
      <c r="E41" s="429"/>
      <c r="F41" s="429"/>
      <c r="G41" s="429"/>
      <c r="H41" s="429"/>
      <c r="I41" s="429"/>
      <c r="J41" s="429"/>
      <c r="K41" s="429"/>
      <c r="L41" s="429"/>
      <c r="M41" s="429"/>
      <c r="N41" s="429"/>
    </row>
    <row r="42" spans="1:28">
      <c r="A42"/>
      <c r="B42"/>
      <c r="C42"/>
      <c r="D42"/>
      <c r="E42"/>
      <c r="F42" s="151"/>
      <c r="G42"/>
      <c r="H42" s="154"/>
      <c r="I42"/>
      <c r="J42"/>
      <c r="K42"/>
      <c r="L42" s="154"/>
      <c r="M42" s="20"/>
      <c r="N42" s="155"/>
    </row>
    <row r="43" spans="1:28">
      <c r="A43"/>
      <c r="B43"/>
      <c r="C43"/>
      <c r="D43"/>
      <c r="E43"/>
      <c r="F43" s="151"/>
      <c r="G43"/>
      <c r="H43" s="154"/>
      <c r="I43"/>
      <c r="J43"/>
      <c r="K43"/>
      <c r="L43" s="154"/>
      <c r="M43" s="20"/>
      <c r="N43" s="155"/>
    </row>
    <row r="44" spans="1:28">
      <c r="A44"/>
      <c r="B44"/>
      <c r="C44"/>
      <c r="D44"/>
      <c r="E44"/>
      <c r="F44" s="151"/>
      <c r="G44"/>
      <c r="H44" s="154"/>
      <c r="I44"/>
      <c r="J44"/>
      <c r="K44"/>
      <c r="L44" s="154"/>
      <c r="M44" s="20"/>
      <c r="N44" s="155"/>
    </row>
    <row r="45" spans="1:28">
      <c r="B45" s="9"/>
      <c r="C45" s="9"/>
      <c r="F45" s="152"/>
      <c r="M45" s="1"/>
    </row>
  </sheetData>
  <sheetProtection sheet="1" objects="1" scenarios="1"/>
  <protectedRanges>
    <protectedRange sqref="B7:E36" name="Range1"/>
    <protectedRange sqref="G7:H36" name="Range2"/>
    <protectedRange sqref="K7:K36" name="Range3"/>
    <protectedRange sqref="M7:N36" name="Range4"/>
    <protectedRange sqref="Q7:Q36 X7:X36" name="Range5"/>
    <protectedRange sqref="S7:U36 Z7:AB36" name="Range6"/>
    <protectedRange sqref="B38" name="Range7"/>
  </protectedRanges>
  <mergeCells count="9">
    <mergeCell ref="V5:AB5"/>
    <mergeCell ref="I1:R2"/>
    <mergeCell ref="O5:T5"/>
    <mergeCell ref="A1:H2"/>
    <mergeCell ref="B38:N41"/>
    <mergeCell ref="C4:D4"/>
    <mergeCell ref="F4:G4"/>
    <mergeCell ref="A5:H5"/>
    <mergeCell ref="I5:N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3315-634F-456C-8CF6-93FE0A73C8BC}">
  <sheetPr>
    <tabColor theme="9" tint="0.59999389629810485"/>
  </sheetPr>
  <dimension ref="A1:KW55"/>
  <sheetViews>
    <sheetView zoomScale="110" zoomScaleNormal="110" workbookViewId="0">
      <pane xSplit="1" topLeftCell="B1" activePane="topRight" state="frozen"/>
      <selection pane="topRight"/>
      <selection activeCell="A13" sqref="A13"/>
    </sheetView>
  </sheetViews>
  <sheetFormatPr defaultColWidth="8.85546875" defaultRowHeight="11.25" customHeight="1"/>
  <cols>
    <col min="1" max="1" width="21.140625" style="88" customWidth="1"/>
    <col min="2" max="2" width="8.42578125" style="88" customWidth="1"/>
    <col min="3" max="3" width="1.85546875" style="90" customWidth="1"/>
    <col min="4" max="8" width="1.85546875" style="88" customWidth="1"/>
    <col min="9" max="9" width="1.85546875" style="87" customWidth="1"/>
    <col min="10" max="11" width="1.85546875" style="88" customWidth="1"/>
    <col min="12" max="12" width="1.85546875" style="87" customWidth="1"/>
    <col min="13" max="308" width="1.85546875" style="88" customWidth="1"/>
    <col min="309" max="16384" width="8.85546875" style="88"/>
  </cols>
  <sheetData>
    <row r="1" spans="1:309" s="164" customFormat="1" ht="26.25" customHeight="1">
      <c r="A1" s="159"/>
      <c r="B1" s="160"/>
      <c r="C1" s="161"/>
      <c r="D1" s="159"/>
      <c r="E1" s="162"/>
      <c r="F1" s="162"/>
      <c r="G1" s="159"/>
      <c r="H1" s="162"/>
      <c r="I1" s="162"/>
      <c r="J1" s="162"/>
      <c r="K1" s="159"/>
      <c r="L1" s="160"/>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423" t="s">
        <v>62</v>
      </c>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63"/>
      <c r="FC1" s="163"/>
      <c r="FD1" s="163"/>
      <c r="FE1" s="163"/>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c r="IR1" s="163"/>
      <c r="IS1" s="163"/>
      <c r="IT1" s="163"/>
      <c r="IU1" s="163"/>
      <c r="IV1" s="163"/>
      <c r="IW1" s="163"/>
      <c r="IX1" s="163"/>
      <c r="IY1" s="163"/>
      <c r="IZ1" s="163"/>
      <c r="JA1" s="163"/>
      <c r="JB1" s="163"/>
      <c r="JC1" s="163"/>
      <c r="JD1" s="163"/>
      <c r="JE1" s="163"/>
      <c r="JF1" s="163"/>
      <c r="JG1" s="163"/>
      <c r="JH1" s="163"/>
      <c r="JI1" s="163"/>
      <c r="JJ1" s="163"/>
      <c r="JK1" s="163"/>
      <c r="JL1" s="163"/>
      <c r="JM1" s="163"/>
      <c r="JN1" s="163"/>
      <c r="JO1" s="163"/>
      <c r="JP1" s="163"/>
      <c r="JQ1" s="163"/>
      <c r="JR1" s="163"/>
      <c r="JS1" s="163"/>
      <c r="JT1" s="163"/>
      <c r="JU1" s="163"/>
      <c r="JV1" s="163"/>
      <c r="JW1" s="163"/>
      <c r="JX1" s="163"/>
      <c r="JY1" s="163"/>
      <c r="JZ1" s="163"/>
      <c r="KA1" s="163"/>
      <c r="KB1" s="163"/>
      <c r="KC1" s="163"/>
      <c r="KD1" s="163"/>
      <c r="KE1" s="163"/>
      <c r="KF1" s="163"/>
      <c r="KG1" s="163"/>
      <c r="KH1" s="163"/>
      <c r="KI1" s="163"/>
      <c r="KJ1" s="163"/>
      <c r="KK1" s="163"/>
      <c r="KL1" s="163"/>
      <c r="KM1" s="163"/>
      <c r="KN1" s="163"/>
      <c r="KO1" s="163"/>
      <c r="KP1" s="163"/>
      <c r="KQ1" s="163"/>
      <c r="KR1" s="163"/>
      <c r="KS1" s="163"/>
      <c r="KT1" s="163"/>
      <c r="KU1" s="163"/>
      <c r="KV1" s="163"/>
      <c r="KW1" s="163"/>
    </row>
    <row r="2" spans="1:309" s="164" customFormat="1" ht="79.5" customHeight="1">
      <c r="A2" s="437" t="s">
        <v>63</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159"/>
      <c r="AU2" s="159"/>
      <c r="AV2" s="159"/>
      <c r="AW2" s="159"/>
      <c r="AX2" s="159"/>
      <c r="AY2" s="423"/>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c r="CI2" s="424"/>
      <c r="CJ2" s="424"/>
      <c r="CK2" s="424"/>
      <c r="CL2" s="424"/>
      <c r="CM2" s="424"/>
      <c r="CN2" s="424"/>
      <c r="CO2" s="424"/>
      <c r="CP2" s="424"/>
      <c r="CQ2" s="424"/>
      <c r="CR2" s="424"/>
      <c r="CS2" s="424"/>
      <c r="CT2" s="424"/>
      <c r="CU2" s="424"/>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row>
    <row r="3" spans="1:309" s="164" customFormat="1" ht="11.45" customHeigh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7"/>
      <c r="DQ3" s="447"/>
      <c r="DR3" s="447"/>
      <c r="DS3" s="447"/>
      <c r="DT3" s="447"/>
      <c r="DU3" s="447"/>
      <c r="DV3" s="447"/>
      <c r="DW3" s="447"/>
      <c r="DX3" s="447"/>
      <c r="DY3" s="447"/>
      <c r="DZ3" s="447"/>
      <c r="EA3" s="447"/>
      <c r="EB3" s="447"/>
      <c r="EC3" s="447"/>
      <c r="ED3" s="447"/>
      <c r="EE3" s="447"/>
      <c r="EF3" s="447"/>
      <c r="EG3" s="447"/>
      <c r="EH3" s="447"/>
      <c r="EI3" s="447"/>
      <c r="EJ3" s="447"/>
      <c r="EK3" s="447"/>
      <c r="EL3" s="447"/>
      <c r="EM3" s="447"/>
      <c r="EN3" s="447"/>
      <c r="EO3" s="447"/>
      <c r="EP3" s="447"/>
      <c r="EQ3" s="447"/>
      <c r="ER3" s="447"/>
      <c r="ES3" s="447"/>
      <c r="ET3" s="447"/>
      <c r="EU3" s="447"/>
      <c r="EV3" s="447"/>
      <c r="EW3" s="447"/>
      <c r="EX3" s="447"/>
      <c r="EY3" s="447"/>
      <c r="EZ3" s="447"/>
      <c r="FA3" s="447"/>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row>
    <row r="4" spans="1:309" s="164" customFormat="1" ht="26.25">
      <c r="A4" s="326" t="s">
        <v>64</v>
      </c>
      <c r="B4" s="434">
        <f>'Herd Plan'!B6</f>
        <v>0</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165"/>
      <c r="AD4" s="165"/>
      <c r="AE4" s="432" t="s">
        <v>48</v>
      </c>
      <c r="AF4" s="432"/>
      <c r="AG4" s="433"/>
      <c r="AH4" s="433"/>
      <c r="AI4" s="433"/>
      <c r="AJ4" s="436">
        <f>'Herd Plan'!E4</f>
        <v>0</v>
      </c>
      <c r="AK4" s="436"/>
      <c r="AL4" s="436"/>
      <c r="AM4" s="436"/>
      <c r="AN4" s="436"/>
      <c r="AO4" s="436"/>
      <c r="AP4" s="436"/>
      <c r="AQ4" s="436"/>
      <c r="AR4" s="436"/>
      <c r="AS4" s="436"/>
      <c r="AT4" s="436"/>
      <c r="AU4" s="436"/>
      <c r="AV4" s="436"/>
      <c r="AW4" s="165"/>
      <c r="AX4" s="165"/>
      <c r="AY4" s="165"/>
      <c r="AZ4" s="165"/>
      <c r="BA4" s="165"/>
      <c r="BB4" s="165"/>
      <c r="BC4" s="165"/>
      <c r="BD4" s="165"/>
      <c r="BE4" s="165"/>
      <c r="BF4" s="165"/>
      <c r="BG4" s="165"/>
      <c r="BH4" s="165"/>
      <c r="BI4" s="165"/>
      <c r="BJ4" s="165"/>
      <c r="BK4" s="167"/>
      <c r="BL4" s="167"/>
      <c r="BM4" s="167"/>
      <c r="BN4" s="167"/>
      <c r="BO4" s="167"/>
      <c r="BP4" s="167"/>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7"/>
      <c r="CQ4" s="167"/>
      <c r="CR4" s="167"/>
      <c r="CS4" s="167"/>
      <c r="CT4" s="167"/>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5"/>
      <c r="DT4" s="167"/>
      <c r="DU4" s="167"/>
      <c r="DV4" s="167"/>
      <c r="DW4" s="167"/>
      <c r="DX4" s="167"/>
      <c r="DY4" s="167"/>
      <c r="DZ4" s="167"/>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7"/>
      <c r="EZ4" s="167"/>
      <c r="FA4" s="167"/>
      <c r="FB4" s="168"/>
      <c r="FC4" s="168"/>
      <c r="FD4" s="168"/>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204"/>
      <c r="GD4" s="205"/>
      <c r="GE4" s="169"/>
      <c r="GF4" s="169"/>
      <c r="GG4" s="169"/>
      <c r="GH4" s="169"/>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9"/>
      <c r="HJ4" s="169"/>
      <c r="HK4" s="169"/>
      <c r="HL4" s="169"/>
      <c r="HM4" s="169"/>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9"/>
      <c r="IN4" s="169"/>
      <c r="IO4" s="169"/>
      <c r="IP4" s="169"/>
      <c r="IQ4" s="169"/>
      <c r="IR4" s="169"/>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9"/>
      <c r="JS4" s="169"/>
      <c r="JT4" s="169"/>
      <c r="JU4" s="169"/>
      <c r="JV4" s="169"/>
      <c r="JW4" s="169"/>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row>
    <row r="5" spans="1:309" s="312" customFormat="1" ht="23.25" customHeight="1">
      <c r="A5" s="457" t="s">
        <v>53</v>
      </c>
      <c r="B5" s="459" t="s">
        <v>65</v>
      </c>
      <c r="C5" s="461" t="s">
        <v>66</v>
      </c>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648" t="s">
        <v>67</v>
      </c>
      <c r="AH5" s="454"/>
      <c r="AI5" s="454"/>
      <c r="AJ5" s="456"/>
      <c r="AK5" s="456"/>
      <c r="AL5" s="456"/>
      <c r="AM5" s="456"/>
      <c r="AN5" s="456"/>
      <c r="AO5" s="456"/>
      <c r="AP5" s="456"/>
      <c r="AQ5" s="456"/>
      <c r="AR5" s="456"/>
      <c r="AS5" s="456"/>
      <c r="AT5" s="456"/>
      <c r="AU5" s="456"/>
      <c r="AV5" s="456"/>
      <c r="AW5" s="454"/>
      <c r="AX5" s="454"/>
      <c r="AY5" s="454"/>
      <c r="AZ5" s="454"/>
      <c r="BA5" s="454"/>
      <c r="BB5" s="454"/>
      <c r="BC5" s="454"/>
      <c r="BD5" s="454"/>
      <c r="BE5" s="454"/>
      <c r="BF5" s="454"/>
      <c r="BG5" s="454"/>
      <c r="BH5" s="454"/>
      <c r="BI5" s="454"/>
      <c r="BJ5" s="454"/>
      <c r="BK5" s="649"/>
      <c r="BL5" s="648" t="s">
        <v>68</v>
      </c>
      <c r="BM5" s="454"/>
      <c r="BN5" s="454"/>
      <c r="BO5" s="454"/>
      <c r="BP5" s="454"/>
      <c r="BQ5" s="454"/>
      <c r="BR5" s="454"/>
      <c r="BS5" s="454"/>
      <c r="BT5" s="454"/>
      <c r="BU5" s="454"/>
      <c r="BV5" s="454"/>
      <c r="BW5" s="454"/>
      <c r="BX5" s="454"/>
      <c r="BY5" s="454"/>
      <c r="BZ5" s="454"/>
      <c r="CA5" s="454"/>
      <c r="CB5" s="454"/>
      <c r="CC5" s="454"/>
      <c r="CD5" s="454"/>
      <c r="CE5" s="454"/>
      <c r="CF5" s="454"/>
      <c r="CG5" s="454"/>
      <c r="CH5" s="454"/>
      <c r="CI5" s="454"/>
      <c r="CJ5" s="454"/>
      <c r="CK5" s="454"/>
      <c r="CL5" s="454"/>
      <c r="CM5" s="454"/>
      <c r="CN5" s="454"/>
      <c r="CO5" s="454"/>
      <c r="CP5" s="648" t="s">
        <v>69</v>
      </c>
      <c r="CQ5" s="454"/>
      <c r="CR5" s="454"/>
      <c r="CS5" s="454"/>
      <c r="CT5" s="454"/>
      <c r="CU5" s="454"/>
      <c r="CV5" s="454"/>
      <c r="CW5" s="454"/>
      <c r="CX5" s="454"/>
      <c r="CY5" s="454"/>
      <c r="CZ5" s="454"/>
      <c r="DA5" s="454"/>
      <c r="DB5" s="454"/>
      <c r="DC5" s="454"/>
      <c r="DD5" s="454"/>
      <c r="DE5" s="454"/>
      <c r="DF5" s="454"/>
      <c r="DG5" s="454"/>
      <c r="DH5" s="454"/>
      <c r="DI5" s="454"/>
      <c r="DJ5" s="454"/>
      <c r="DK5" s="454"/>
      <c r="DL5" s="454"/>
      <c r="DM5" s="454"/>
      <c r="DN5" s="454"/>
      <c r="DO5" s="454"/>
      <c r="DP5" s="454"/>
      <c r="DQ5" s="454"/>
      <c r="DR5" s="454"/>
      <c r="DS5" s="454"/>
      <c r="DT5" s="649"/>
      <c r="DU5" s="648" t="s">
        <v>70</v>
      </c>
      <c r="DV5" s="454"/>
      <c r="DW5" s="454"/>
      <c r="DX5" s="454"/>
      <c r="DY5" s="454"/>
      <c r="DZ5" s="454"/>
      <c r="EA5" s="454"/>
      <c r="EB5" s="454"/>
      <c r="EC5" s="454"/>
      <c r="ED5" s="454"/>
      <c r="EE5" s="454"/>
      <c r="EF5" s="454"/>
      <c r="EG5" s="454"/>
      <c r="EH5" s="454"/>
      <c r="EI5" s="454"/>
      <c r="EJ5" s="454"/>
      <c r="EK5" s="454"/>
      <c r="EL5" s="454"/>
      <c r="EM5" s="454"/>
      <c r="EN5" s="454"/>
      <c r="EO5" s="454"/>
      <c r="EP5" s="454"/>
      <c r="EQ5" s="454"/>
      <c r="ER5" s="454"/>
      <c r="ES5" s="454"/>
      <c r="ET5" s="454"/>
      <c r="EU5" s="454"/>
      <c r="EV5" s="454"/>
      <c r="EW5" s="454"/>
      <c r="EX5" s="454"/>
      <c r="EY5" s="649"/>
      <c r="EZ5" s="648" t="s">
        <v>71</v>
      </c>
      <c r="FA5" s="454"/>
      <c r="FB5" s="454"/>
      <c r="FC5" s="454"/>
      <c r="FD5" s="454"/>
      <c r="FE5" s="454"/>
      <c r="FF5" s="454"/>
      <c r="FG5" s="454"/>
      <c r="FH5" s="454"/>
      <c r="FI5" s="454"/>
      <c r="FJ5" s="454"/>
      <c r="FK5" s="454"/>
      <c r="FL5" s="454"/>
      <c r="FM5" s="454"/>
      <c r="FN5" s="454"/>
      <c r="FO5" s="454"/>
      <c r="FP5" s="454"/>
      <c r="FQ5" s="454"/>
      <c r="FR5" s="454"/>
      <c r="FS5" s="454"/>
      <c r="FT5" s="454"/>
      <c r="FU5" s="454"/>
      <c r="FV5" s="454"/>
      <c r="FW5" s="454"/>
      <c r="FX5" s="454"/>
      <c r="FY5" s="454"/>
      <c r="FZ5" s="454"/>
      <c r="GA5" s="454"/>
      <c r="GB5" s="454"/>
      <c r="GC5" s="649"/>
      <c r="GD5" s="648" t="s">
        <v>72</v>
      </c>
      <c r="GE5" s="454"/>
      <c r="GF5" s="454"/>
      <c r="GG5" s="454"/>
      <c r="GH5" s="454"/>
      <c r="GI5" s="454"/>
      <c r="GJ5" s="454"/>
      <c r="GK5" s="454"/>
      <c r="GL5" s="454"/>
      <c r="GM5" s="454"/>
      <c r="GN5" s="454"/>
      <c r="GO5" s="454"/>
      <c r="GP5" s="454"/>
      <c r="GQ5" s="454"/>
      <c r="GR5" s="454"/>
      <c r="GS5" s="454"/>
      <c r="GT5" s="454"/>
      <c r="GU5" s="454"/>
      <c r="GV5" s="454"/>
      <c r="GW5" s="454"/>
      <c r="GX5" s="454"/>
      <c r="GY5" s="454"/>
      <c r="GZ5" s="454"/>
      <c r="HA5" s="454"/>
      <c r="HB5" s="454"/>
      <c r="HC5" s="454"/>
      <c r="HD5" s="454"/>
      <c r="HE5" s="454"/>
      <c r="HF5" s="454"/>
      <c r="HG5" s="454"/>
      <c r="HH5" s="454"/>
      <c r="HI5" s="648" t="s">
        <v>73</v>
      </c>
      <c r="HJ5" s="454"/>
      <c r="HK5" s="454"/>
      <c r="HL5" s="454"/>
      <c r="HM5" s="454"/>
      <c r="HN5" s="454"/>
      <c r="HO5" s="454"/>
      <c r="HP5" s="454"/>
      <c r="HQ5" s="454"/>
      <c r="HR5" s="454"/>
      <c r="HS5" s="454"/>
      <c r="HT5" s="454"/>
      <c r="HU5" s="454"/>
      <c r="HV5" s="454"/>
      <c r="HW5" s="454"/>
      <c r="HX5" s="454"/>
      <c r="HY5" s="454"/>
      <c r="HZ5" s="454"/>
      <c r="IA5" s="454"/>
      <c r="IB5" s="454"/>
      <c r="IC5" s="454"/>
      <c r="ID5" s="454"/>
      <c r="IE5" s="454"/>
      <c r="IF5" s="454"/>
      <c r="IG5" s="454"/>
      <c r="IH5" s="454"/>
      <c r="II5" s="454"/>
      <c r="IJ5" s="454"/>
      <c r="IK5" s="454"/>
      <c r="IL5" s="454"/>
      <c r="IM5" s="648" t="s">
        <v>74</v>
      </c>
      <c r="IN5" s="454"/>
      <c r="IO5" s="454"/>
      <c r="IP5" s="454"/>
      <c r="IQ5" s="454"/>
      <c r="IR5" s="454"/>
      <c r="IS5" s="454"/>
      <c r="IT5" s="454"/>
      <c r="IU5" s="454"/>
      <c r="IV5" s="454"/>
      <c r="IW5" s="454"/>
      <c r="IX5" s="454"/>
      <c r="IY5" s="454"/>
      <c r="IZ5" s="454"/>
      <c r="JA5" s="454"/>
      <c r="JB5" s="454"/>
      <c r="JC5" s="454"/>
      <c r="JD5" s="454"/>
      <c r="JE5" s="454"/>
      <c r="JF5" s="454"/>
      <c r="JG5" s="454"/>
      <c r="JH5" s="454"/>
      <c r="JI5" s="454"/>
      <c r="JJ5" s="454"/>
      <c r="JK5" s="454"/>
      <c r="JL5" s="454"/>
      <c r="JM5" s="454"/>
      <c r="JN5" s="454"/>
      <c r="JO5" s="454"/>
      <c r="JP5" s="454"/>
      <c r="JQ5" s="649"/>
      <c r="JR5" s="650" t="s">
        <v>75</v>
      </c>
      <c r="JS5" s="449"/>
      <c r="JT5" s="449"/>
      <c r="JU5" s="449"/>
      <c r="JV5" s="449"/>
      <c r="JW5" s="449"/>
      <c r="JX5" s="449"/>
      <c r="JY5" s="449"/>
      <c r="JZ5" s="449"/>
      <c r="KA5" s="449"/>
      <c r="KB5" s="449"/>
      <c r="KC5" s="449"/>
      <c r="KD5" s="449"/>
      <c r="KE5" s="449"/>
      <c r="KF5" s="449"/>
      <c r="KG5" s="449"/>
      <c r="KH5" s="449"/>
      <c r="KI5" s="449"/>
      <c r="KJ5" s="449"/>
      <c r="KK5" s="449"/>
      <c r="KL5" s="449"/>
      <c r="KM5" s="449"/>
      <c r="KN5" s="449"/>
      <c r="KO5" s="449"/>
      <c r="KP5" s="449"/>
      <c r="KQ5" s="449"/>
      <c r="KR5" s="449"/>
      <c r="KS5" s="449"/>
      <c r="KT5" s="449"/>
      <c r="KU5" s="449"/>
      <c r="KV5" s="651"/>
      <c r="KW5" s="311"/>
    </row>
    <row r="6" spans="1:309" s="89" customFormat="1" ht="6.75" customHeight="1">
      <c r="A6" s="458"/>
      <c r="B6" s="460"/>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5"/>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63"/>
      <c r="BL6" s="455"/>
      <c r="BM6" s="456"/>
      <c r="BN6" s="456"/>
      <c r="BO6" s="456"/>
      <c r="BP6" s="456"/>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5"/>
      <c r="CQ6" s="456"/>
      <c r="CR6" s="456"/>
      <c r="CS6" s="456"/>
      <c r="CT6" s="456"/>
      <c r="CU6" s="456"/>
      <c r="CV6" s="456"/>
      <c r="CW6" s="456"/>
      <c r="CX6" s="456"/>
      <c r="CY6" s="456"/>
      <c r="CZ6" s="456"/>
      <c r="DA6" s="456"/>
      <c r="DB6" s="456"/>
      <c r="DC6" s="456"/>
      <c r="DD6" s="456"/>
      <c r="DE6" s="456"/>
      <c r="DF6" s="456"/>
      <c r="DG6" s="456"/>
      <c r="DH6" s="456"/>
      <c r="DI6" s="456"/>
      <c r="DJ6" s="456"/>
      <c r="DK6" s="456"/>
      <c r="DL6" s="456"/>
      <c r="DM6" s="456"/>
      <c r="DN6" s="456"/>
      <c r="DO6" s="456"/>
      <c r="DP6" s="456"/>
      <c r="DQ6" s="456"/>
      <c r="DR6" s="456"/>
      <c r="DS6" s="456"/>
      <c r="DT6" s="463"/>
      <c r="DU6" s="455"/>
      <c r="DV6" s="456"/>
      <c r="DW6" s="456"/>
      <c r="DX6" s="456"/>
      <c r="DY6" s="456"/>
      <c r="DZ6" s="456"/>
      <c r="EA6" s="456"/>
      <c r="EB6" s="456"/>
      <c r="EC6" s="456"/>
      <c r="ED6" s="456"/>
      <c r="EE6" s="456"/>
      <c r="EF6" s="456"/>
      <c r="EG6" s="456"/>
      <c r="EH6" s="456"/>
      <c r="EI6" s="456"/>
      <c r="EJ6" s="456"/>
      <c r="EK6" s="456"/>
      <c r="EL6" s="456"/>
      <c r="EM6" s="456"/>
      <c r="EN6" s="456"/>
      <c r="EO6" s="456"/>
      <c r="EP6" s="456"/>
      <c r="EQ6" s="456"/>
      <c r="ER6" s="456"/>
      <c r="ES6" s="456"/>
      <c r="ET6" s="456"/>
      <c r="EU6" s="456"/>
      <c r="EV6" s="456"/>
      <c r="EW6" s="456"/>
      <c r="EX6" s="456"/>
      <c r="EY6" s="463"/>
      <c r="EZ6" s="455"/>
      <c r="FA6" s="456"/>
      <c r="FB6" s="456"/>
      <c r="FC6" s="456"/>
      <c r="FD6" s="456"/>
      <c r="FE6" s="456"/>
      <c r="FF6" s="456"/>
      <c r="FG6" s="456"/>
      <c r="FH6" s="456"/>
      <c r="FI6" s="456"/>
      <c r="FJ6" s="456"/>
      <c r="FK6" s="456"/>
      <c r="FL6" s="456"/>
      <c r="FM6" s="456"/>
      <c r="FN6" s="456"/>
      <c r="FO6" s="456"/>
      <c r="FP6" s="456"/>
      <c r="FQ6" s="456"/>
      <c r="FR6" s="456"/>
      <c r="FS6" s="456"/>
      <c r="FT6" s="456"/>
      <c r="FU6" s="456"/>
      <c r="FV6" s="456"/>
      <c r="FW6" s="456"/>
      <c r="FX6" s="456"/>
      <c r="FY6" s="456"/>
      <c r="FZ6" s="456"/>
      <c r="GA6" s="456"/>
      <c r="GB6" s="456"/>
      <c r="GC6" s="463"/>
      <c r="GD6" s="455"/>
      <c r="GE6" s="456"/>
      <c r="GF6" s="456"/>
      <c r="GG6" s="456"/>
      <c r="GH6" s="456"/>
      <c r="GI6" s="456"/>
      <c r="GJ6" s="456"/>
      <c r="GK6" s="456"/>
      <c r="GL6" s="456"/>
      <c r="GM6" s="456"/>
      <c r="GN6" s="456"/>
      <c r="GO6" s="456"/>
      <c r="GP6" s="456"/>
      <c r="GQ6" s="456"/>
      <c r="GR6" s="456"/>
      <c r="GS6" s="456"/>
      <c r="GT6" s="456"/>
      <c r="GU6" s="456"/>
      <c r="GV6" s="456"/>
      <c r="GW6" s="456"/>
      <c r="GX6" s="456"/>
      <c r="GY6" s="456"/>
      <c r="GZ6" s="456"/>
      <c r="HA6" s="456"/>
      <c r="HB6" s="456"/>
      <c r="HC6" s="456"/>
      <c r="HD6" s="456"/>
      <c r="HE6" s="456"/>
      <c r="HF6" s="456"/>
      <c r="HG6" s="456"/>
      <c r="HH6" s="456"/>
      <c r="HI6" s="455"/>
      <c r="HJ6" s="456"/>
      <c r="HK6" s="456"/>
      <c r="HL6" s="456"/>
      <c r="HM6" s="456"/>
      <c r="HN6" s="456"/>
      <c r="HO6" s="456"/>
      <c r="HP6" s="456"/>
      <c r="HQ6" s="456"/>
      <c r="HR6" s="456"/>
      <c r="HS6" s="456"/>
      <c r="HT6" s="456"/>
      <c r="HU6" s="456"/>
      <c r="HV6" s="456"/>
      <c r="HW6" s="456"/>
      <c r="HX6" s="456"/>
      <c r="HY6" s="456"/>
      <c r="HZ6" s="456"/>
      <c r="IA6" s="456"/>
      <c r="IB6" s="456"/>
      <c r="IC6" s="456"/>
      <c r="ID6" s="456"/>
      <c r="IE6" s="456"/>
      <c r="IF6" s="456"/>
      <c r="IG6" s="456"/>
      <c r="IH6" s="456"/>
      <c r="II6" s="456"/>
      <c r="IJ6" s="456"/>
      <c r="IK6" s="456"/>
      <c r="IL6" s="456"/>
      <c r="IM6" s="455"/>
      <c r="IN6" s="456"/>
      <c r="IO6" s="456"/>
      <c r="IP6" s="456"/>
      <c r="IQ6" s="456"/>
      <c r="IR6" s="456"/>
      <c r="IS6" s="456"/>
      <c r="IT6" s="456"/>
      <c r="IU6" s="456"/>
      <c r="IV6" s="456"/>
      <c r="IW6" s="456"/>
      <c r="IX6" s="456"/>
      <c r="IY6" s="456"/>
      <c r="IZ6" s="456"/>
      <c r="JA6" s="456"/>
      <c r="JB6" s="456"/>
      <c r="JC6" s="456"/>
      <c r="JD6" s="456"/>
      <c r="JE6" s="456"/>
      <c r="JF6" s="456"/>
      <c r="JG6" s="456"/>
      <c r="JH6" s="456"/>
      <c r="JI6" s="456"/>
      <c r="JJ6" s="456"/>
      <c r="JK6" s="456"/>
      <c r="JL6" s="456"/>
      <c r="JM6" s="456"/>
      <c r="JN6" s="456"/>
      <c r="JO6" s="456"/>
      <c r="JP6" s="456"/>
      <c r="JQ6" s="463"/>
      <c r="JR6" s="536"/>
      <c r="JS6" s="451"/>
      <c r="JT6" s="451"/>
      <c r="JU6" s="451"/>
      <c r="JV6" s="451"/>
      <c r="JW6" s="451"/>
      <c r="JX6" s="451"/>
      <c r="JY6" s="451"/>
      <c r="JZ6" s="451"/>
      <c r="KA6" s="451"/>
      <c r="KB6" s="451"/>
      <c r="KC6" s="451"/>
      <c r="KD6" s="451"/>
      <c r="KE6" s="451"/>
      <c r="KF6" s="451"/>
      <c r="KG6" s="451"/>
      <c r="KH6" s="451"/>
      <c r="KI6" s="451"/>
      <c r="KJ6" s="451"/>
      <c r="KK6" s="451"/>
      <c r="KL6" s="451"/>
      <c r="KM6" s="451"/>
      <c r="KN6" s="451"/>
      <c r="KO6" s="451"/>
      <c r="KP6" s="451"/>
      <c r="KQ6" s="451"/>
      <c r="KR6" s="451"/>
      <c r="KS6" s="451"/>
      <c r="KT6" s="451"/>
      <c r="KU6" s="451"/>
      <c r="KV6" s="452"/>
    </row>
    <row r="7" spans="1:309" s="150" customFormat="1" ht="8.25">
      <c r="A7" s="294"/>
      <c r="B7" s="294"/>
      <c r="C7" s="293">
        <v>1</v>
      </c>
      <c r="D7" s="148">
        <v>2</v>
      </c>
      <c r="E7" s="148">
        <v>3</v>
      </c>
      <c r="F7" s="148">
        <v>4</v>
      </c>
      <c r="G7" s="148">
        <v>5</v>
      </c>
      <c r="H7" s="148">
        <v>6</v>
      </c>
      <c r="I7" s="148">
        <v>7</v>
      </c>
      <c r="J7" s="148">
        <v>8</v>
      </c>
      <c r="K7" s="148">
        <v>9</v>
      </c>
      <c r="L7" s="148">
        <v>10</v>
      </c>
      <c r="M7" s="148">
        <v>11</v>
      </c>
      <c r="N7" s="148">
        <v>12</v>
      </c>
      <c r="O7" s="148">
        <v>13</v>
      </c>
      <c r="P7" s="148">
        <v>14</v>
      </c>
      <c r="Q7" s="148">
        <v>15</v>
      </c>
      <c r="R7" s="148">
        <v>16</v>
      </c>
      <c r="S7" s="148">
        <v>17</v>
      </c>
      <c r="T7" s="148">
        <v>18</v>
      </c>
      <c r="U7" s="148">
        <v>19</v>
      </c>
      <c r="V7" s="148">
        <v>20</v>
      </c>
      <c r="W7" s="148">
        <v>21</v>
      </c>
      <c r="X7" s="148">
        <v>22</v>
      </c>
      <c r="Y7" s="148">
        <v>23</v>
      </c>
      <c r="Z7" s="148">
        <v>24</v>
      </c>
      <c r="AA7" s="148">
        <v>25</v>
      </c>
      <c r="AB7" s="148">
        <v>26</v>
      </c>
      <c r="AC7" s="148">
        <v>27</v>
      </c>
      <c r="AD7" s="148">
        <v>28</v>
      </c>
      <c r="AE7" s="148">
        <v>29</v>
      </c>
      <c r="AF7" s="148">
        <v>30</v>
      </c>
      <c r="AG7" s="148">
        <v>1</v>
      </c>
      <c r="AH7" s="148">
        <v>2</v>
      </c>
      <c r="AI7" s="148">
        <v>3</v>
      </c>
      <c r="AJ7" s="148">
        <v>4</v>
      </c>
      <c r="AK7" s="148">
        <v>5</v>
      </c>
      <c r="AL7" s="148">
        <v>6</v>
      </c>
      <c r="AM7" s="148">
        <v>7</v>
      </c>
      <c r="AN7" s="148">
        <v>8</v>
      </c>
      <c r="AO7" s="148">
        <v>9</v>
      </c>
      <c r="AP7" s="148">
        <v>10</v>
      </c>
      <c r="AQ7" s="148">
        <v>11</v>
      </c>
      <c r="AR7" s="148">
        <v>12</v>
      </c>
      <c r="AS7" s="148">
        <v>13</v>
      </c>
      <c r="AT7" s="148">
        <v>14</v>
      </c>
      <c r="AU7" s="148">
        <v>15</v>
      </c>
      <c r="AV7" s="148">
        <v>16</v>
      </c>
      <c r="AW7" s="148">
        <v>17</v>
      </c>
      <c r="AX7" s="148">
        <v>18</v>
      </c>
      <c r="AY7" s="148">
        <v>19</v>
      </c>
      <c r="AZ7" s="148">
        <v>20</v>
      </c>
      <c r="BA7" s="148">
        <v>21</v>
      </c>
      <c r="BB7" s="148">
        <v>22</v>
      </c>
      <c r="BC7" s="148">
        <v>23</v>
      </c>
      <c r="BD7" s="148">
        <v>24</v>
      </c>
      <c r="BE7" s="148">
        <v>25</v>
      </c>
      <c r="BF7" s="148">
        <v>26</v>
      </c>
      <c r="BG7" s="148">
        <v>27</v>
      </c>
      <c r="BH7" s="148">
        <v>28</v>
      </c>
      <c r="BI7" s="148">
        <v>29</v>
      </c>
      <c r="BJ7" s="148">
        <v>30</v>
      </c>
      <c r="BK7" s="148">
        <v>31</v>
      </c>
      <c r="BL7" s="148">
        <v>1</v>
      </c>
      <c r="BM7" s="148">
        <v>2</v>
      </c>
      <c r="BN7" s="148">
        <v>3</v>
      </c>
      <c r="BO7" s="148">
        <v>4</v>
      </c>
      <c r="BP7" s="148">
        <v>5</v>
      </c>
      <c r="BQ7" s="148">
        <v>6</v>
      </c>
      <c r="BR7" s="148">
        <v>7</v>
      </c>
      <c r="BS7" s="148">
        <v>8</v>
      </c>
      <c r="BT7" s="148">
        <v>9</v>
      </c>
      <c r="BU7" s="148">
        <v>10</v>
      </c>
      <c r="BV7" s="148">
        <v>11</v>
      </c>
      <c r="BW7" s="148">
        <v>12</v>
      </c>
      <c r="BX7" s="148">
        <v>13</v>
      </c>
      <c r="BY7" s="148">
        <v>14</v>
      </c>
      <c r="BZ7" s="148">
        <v>15</v>
      </c>
      <c r="CA7" s="148">
        <v>16</v>
      </c>
      <c r="CB7" s="148">
        <v>17</v>
      </c>
      <c r="CC7" s="148">
        <v>18</v>
      </c>
      <c r="CD7" s="148">
        <v>19</v>
      </c>
      <c r="CE7" s="148">
        <v>20</v>
      </c>
      <c r="CF7" s="148">
        <v>21</v>
      </c>
      <c r="CG7" s="148">
        <v>22</v>
      </c>
      <c r="CH7" s="148">
        <v>23</v>
      </c>
      <c r="CI7" s="148">
        <v>24</v>
      </c>
      <c r="CJ7" s="148">
        <v>25</v>
      </c>
      <c r="CK7" s="148">
        <v>26</v>
      </c>
      <c r="CL7" s="148">
        <v>27</v>
      </c>
      <c r="CM7" s="148">
        <v>28</v>
      </c>
      <c r="CN7" s="148">
        <v>29</v>
      </c>
      <c r="CO7" s="148">
        <v>30</v>
      </c>
      <c r="CP7" s="148">
        <v>1</v>
      </c>
      <c r="CQ7" s="148">
        <v>2</v>
      </c>
      <c r="CR7" s="148">
        <v>3</v>
      </c>
      <c r="CS7" s="148">
        <v>4</v>
      </c>
      <c r="CT7" s="148">
        <v>5</v>
      </c>
      <c r="CU7" s="148">
        <v>6</v>
      </c>
      <c r="CV7" s="148">
        <v>7</v>
      </c>
      <c r="CW7" s="148">
        <v>8</v>
      </c>
      <c r="CX7" s="148">
        <v>9</v>
      </c>
      <c r="CY7" s="148">
        <v>10</v>
      </c>
      <c r="CZ7" s="148">
        <v>11</v>
      </c>
      <c r="DA7" s="148">
        <v>12</v>
      </c>
      <c r="DB7" s="148">
        <v>13</v>
      </c>
      <c r="DC7" s="148">
        <v>14</v>
      </c>
      <c r="DD7" s="148">
        <v>15</v>
      </c>
      <c r="DE7" s="148">
        <v>16</v>
      </c>
      <c r="DF7" s="148">
        <v>17</v>
      </c>
      <c r="DG7" s="148">
        <v>18</v>
      </c>
      <c r="DH7" s="148">
        <v>19</v>
      </c>
      <c r="DI7" s="148">
        <v>20</v>
      </c>
      <c r="DJ7" s="148">
        <v>21</v>
      </c>
      <c r="DK7" s="148">
        <v>22</v>
      </c>
      <c r="DL7" s="148">
        <v>23</v>
      </c>
      <c r="DM7" s="148">
        <v>24</v>
      </c>
      <c r="DN7" s="148">
        <v>25</v>
      </c>
      <c r="DO7" s="148">
        <v>26</v>
      </c>
      <c r="DP7" s="148">
        <v>27</v>
      </c>
      <c r="DQ7" s="148">
        <v>28</v>
      </c>
      <c r="DR7" s="148">
        <v>29</v>
      </c>
      <c r="DS7" s="148">
        <v>30</v>
      </c>
      <c r="DT7" s="148">
        <v>31</v>
      </c>
      <c r="DU7" s="148">
        <v>1</v>
      </c>
      <c r="DV7" s="148">
        <v>2</v>
      </c>
      <c r="DW7" s="148">
        <v>3</v>
      </c>
      <c r="DX7" s="148">
        <v>4</v>
      </c>
      <c r="DY7" s="148">
        <v>5</v>
      </c>
      <c r="DZ7" s="148">
        <v>6</v>
      </c>
      <c r="EA7" s="148">
        <v>7</v>
      </c>
      <c r="EB7" s="148">
        <v>8</v>
      </c>
      <c r="EC7" s="148">
        <v>9</v>
      </c>
      <c r="ED7" s="148">
        <v>10</v>
      </c>
      <c r="EE7" s="148">
        <v>11</v>
      </c>
      <c r="EF7" s="148">
        <v>12</v>
      </c>
      <c r="EG7" s="148">
        <v>13</v>
      </c>
      <c r="EH7" s="148">
        <v>14</v>
      </c>
      <c r="EI7" s="148">
        <v>15</v>
      </c>
      <c r="EJ7" s="148">
        <v>16</v>
      </c>
      <c r="EK7" s="148">
        <v>17</v>
      </c>
      <c r="EL7" s="148">
        <v>18</v>
      </c>
      <c r="EM7" s="148">
        <v>19</v>
      </c>
      <c r="EN7" s="148">
        <v>20</v>
      </c>
      <c r="EO7" s="148">
        <v>21</v>
      </c>
      <c r="EP7" s="148">
        <v>22</v>
      </c>
      <c r="EQ7" s="148">
        <v>23</v>
      </c>
      <c r="ER7" s="148">
        <v>24</v>
      </c>
      <c r="ES7" s="148">
        <v>25</v>
      </c>
      <c r="ET7" s="148">
        <v>26</v>
      </c>
      <c r="EU7" s="148">
        <v>27</v>
      </c>
      <c r="EV7" s="148">
        <v>28</v>
      </c>
      <c r="EW7" s="148">
        <v>29</v>
      </c>
      <c r="EX7" s="148">
        <v>30</v>
      </c>
      <c r="EY7" s="148">
        <v>31</v>
      </c>
      <c r="EZ7" s="148">
        <v>1</v>
      </c>
      <c r="FA7" s="148">
        <v>2</v>
      </c>
      <c r="FB7" s="148">
        <v>3</v>
      </c>
      <c r="FC7" s="148">
        <v>4</v>
      </c>
      <c r="FD7" s="148">
        <v>5</v>
      </c>
      <c r="FE7" s="148">
        <v>6</v>
      </c>
      <c r="FF7" s="148">
        <v>7</v>
      </c>
      <c r="FG7" s="148">
        <v>8</v>
      </c>
      <c r="FH7" s="148">
        <v>9</v>
      </c>
      <c r="FI7" s="148">
        <v>10</v>
      </c>
      <c r="FJ7" s="148">
        <v>11</v>
      </c>
      <c r="FK7" s="148">
        <v>12</v>
      </c>
      <c r="FL7" s="148">
        <v>13</v>
      </c>
      <c r="FM7" s="148">
        <v>14</v>
      </c>
      <c r="FN7" s="148">
        <v>15</v>
      </c>
      <c r="FO7" s="148">
        <v>16</v>
      </c>
      <c r="FP7" s="148">
        <v>17</v>
      </c>
      <c r="FQ7" s="148">
        <v>18</v>
      </c>
      <c r="FR7" s="148">
        <v>19</v>
      </c>
      <c r="FS7" s="148">
        <v>20</v>
      </c>
      <c r="FT7" s="148">
        <v>21</v>
      </c>
      <c r="FU7" s="148">
        <v>22</v>
      </c>
      <c r="FV7" s="148">
        <v>23</v>
      </c>
      <c r="FW7" s="148">
        <v>24</v>
      </c>
      <c r="FX7" s="148">
        <v>25</v>
      </c>
      <c r="FY7" s="148">
        <v>26</v>
      </c>
      <c r="FZ7" s="148">
        <v>27</v>
      </c>
      <c r="GA7" s="148">
        <v>28</v>
      </c>
      <c r="GB7" s="148">
        <v>29</v>
      </c>
      <c r="GC7" s="148">
        <v>30</v>
      </c>
      <c r="GD7" s="148">
        <v>1</v>
      </c>
      <c r="GE7" s="148">
        <v>2</v>
      </c>
      <c r="GF7" s="148">
        <v>3</v>
      </c>
      <c r="GG7" s="148">
        <v>4</v>
      </c>
      <c r="GH7" s="148">
        <v>5</v>
      </c>
      <c r="GI7" s="148">
        <v>6</v>
      </c>
      <c r="GJ7" s="148">
        <v>7</v>
      </c>
      <c r="GK7" s="148">
        <v>8</v>
      </c>
      <c r="GL7" s="148">
        <v>9</v>
      </c>
      <c r="GM7" s="148">
        <v>10</v>
      </c>
      <c r="GN7" s="148">
        <v>11</v>
      </c>
      <c r="GO7" s="148">
        <v>12</v>
      </c>
      <c r="GP7" s="148">
        <v>13</v>
      </c>
      <c r="GQ7" s="148">
        <v>14</v>
      </c>
      <c r="GR7" s="148">
        <v>15</v>
      </c>
      <c r="GS7" s="148">
        <v>16</v>
      </c>
      <c r="GT7" s="148">
        <v>17</v>
      </c>
      <c r="GU7" s="148">
        <v>18</v>
      </c>
      <c r="GV7" s="148">
        <v>19</v>
      </c>
      <c r="GW7" s="148">
        <v>20</v>
      </c>
      <c r="GX7" s="148">
        <v>21</v>
      </c>
      <c r="GY7" s="148">
        <v>22</v>
      </c>
      <c r="GZ7" s="148">
        <v>23</v>
      </c>
      <c r="HA7" s="148">
        <v>24</v>
      </c>
      <c r="HB7" s="148">
        <v>25</v>
      </c>
      <c r="HC7" s="148">
        <v>26</v>
      </c>
      <c r="HD7" s="148">
        <v>27</v>
      </c>
      <c r="HE7" s="148">
        <v>28</v>
      </c>
      <c r="HF7" s="148">
        <v>29</v>
      </c>
      <c r="HG7" s="148">
        <v>30</v>
      </c>
      <c r="HH7" s="148">
        <v>31</v>
      </c>
      <c r="HI7" s="148">
        <v>1</v>
      </c>
      <c r="HJ7" s="148">
        <v>2</v>
      </c>
      <c r="HK7" s="148">
        <v>3</v>
      </c>
      <c r="HL7" s="148">
        <v>4</v>
      </c>
      <c r="HM7" s="148">
        <v>5</v>
      </c>
      <c r="HN7" s="148">
        <v>6</v>
      </c>
      <c r="HO7" s="148">
        <v>7</v>
      </c>
      <c r="HP7" s="148">
        <v>8</v>
      </c>
      <c r="HQ7" s="148">
        <v>9</v>
      </c>
      <c r="HR7" s="148">
        <v>10</v>
      </c>
      <c r="HS7" s="148">
        <v>11</v>
      </c>
      <c r="HT7" s="148">
        <v>12</v>
      </c>
      <c r="HU7" s="148">
        <v>13</v>
      </c>
      <c r="HV7" s="148">
        <v>14</v>
      </c>
      <c r="HW7" s="148">
        <v>15</v>
      </c>
      <c r="HX7" s="148">
        <v>16</v>
      </c>
      <c r="HY7" s="148">
        <v>17</v>
      </c>
      <c r="HZ7" s="148">
        <v>18</v>
      </c>
      <c r="IA7" s="148">
        <v>19</v>
      </c>
      <c r="IB7" s="148">
        <v>20</v>
      </c>
      <c r="IC7" s="148">
        <v>21</v>
      </c>
      <c r="ID7" s="148">
        <v>22</v>
      </c>
      <c r="IE7" s="148">
        <v>23</v>
      </c>
      <c r="IF7" s="148">
        <v>24</v>
      </c>
      <c r="IG7" s="148">
        <v>25</v>
      </c>
      <c r="IH7" s="148">
        <v>26</v>
      </c>
      <c r="II7" s="148">
        <v>27</v>
      </c>
      <c r="IJ7" s="148">
        <v>28</v>
      </c>
      <c r="IK7" s="148">
        <v>29</v>
      </c>
      <c r="IL7" s="148">
        <v>30</v>
      </c>
      <c r="IM7" s="148">
        <v>1</v>
      </c>
      <c r="IN7" s="148">
        <v>2</v>
      </c>
      <c r="IO7" s="148">
        <v>3</v>
      </c>
      <c r="IP7" s="148">
        <v>4</v>
      </c>
      <c r="IQ7" s="148">
        <v>5</v>
      </c>
      <c r="IR7" s="148">
        <v>6</v>
      </c>
      <c r="IS7" s="148">
        <v>7</v>
      </c>
      <c r="IT7" s="148">
        <v>8</v>
      </c>
      <c r="IU7" s="148">
        <v>9</v>
      </c>
      <c r="IV7" s="148">
        <v>10</v>
      </c>
      <c r="IW7" s="148">
        <v>11</v>
      </c>
      <c r="IX7" s="148">
        <v>12</v>
      </c>
      <c r="IY7" s="148">
        <v>13</v>
      </c>
      <c r="IZ7" s="148">
        <v>14</v>
      </c>
      <c r="JA7" s="148">
        <v>15</v>
      </c>
      <c r="JB7" s="148">
        <v>16</v>
      </c>
      <c r="JC7" s="148">
        <v>17</v>
      </c>
      <c r="JD7" s="148">
        <v>18</v>
      </c>
      <c r="JE7" s="148">
        <v>19</v>
      </c>
      <c r="JF7" s="148">
        <v>20</v>
      </c>
      <c r="JG7" s="148">
        <v>21</v>
      </c>
      <c r="JH7" s="148">
        <v>22</v>
      </c>
      <c r="JI7" s="148">
        <v>23</v>
      </c>
      <c r="JJ7" s="148">
        <v>24</v>
      </c>
      <c r="JK7" s="148">
        <v>25</v>
      </c>
      <c r="JL7" s="148">
        <v>26</v>
      </c>
      <c r="JM7" s="148">
        <v>27</v>
      </c>
      <c r="JN7" s="148">
        <v>28</v>
      </c>
      <c r="JO7" s="148">
        <v>29</v>
      </c>
      <c r="JP7" s="148">
        <v>30</v>
      </c>
      <c r="JQ7" s="148">
        <v>31</v>
      </c>
      <c r="JR7" s="148">
        <v>1</v>
      </c>
      <c r="JS7" s="148">
        <v>2</v>
      </c>
      <c r="JT7" s="148">
        <v>3</v>
      </c>
      <c r="JU7" s="148">
        <v>4</v>
      </c>
      <c r="JV7" s="148">
        <v>5</v>
      </c>
      <c r="JW7" s="148">
        <v>6</v>
      </c>
      <c r="JX7" s="148">
        <v>7</v>
      </c>
      <c r="JY7" s="148">
        <v>8</v>
      </c>
      <c r="JZ7" s="148">
        <v>9</v>
      </c>
      <c r="KA7" s="148">
        <v>10</v>
      </c>
      <c r="KB7" s="148">
        <v>11</v>
      </c>
      <c r="KC7" s="148">
        <v>12</v>
      </c>
      <c r="KD7" s="148">
        <v>13</v>
      </c>
      <c r="KE7" s="148">
        <v>14</v>
      </c>
      <c r="KF7" s="148">
        <v>15</v>
      </c>
      <c r="KG7" s="148">
        <v>16</v>
      </c>
      <c r="KH7" s="148">
        <v>17</v>
      </c>
      <c r="KI7" s="148">
        <v>18</v>
      </c>
      <c r="KJ7" s="148">
        <v>19</v>
      </c>
      <c r="KK7" s="148">
        <v>20</v>
      </c>
      <c r="KL7" s="148">
        <v>21</v>
      </c>
      <c r="KM7" s="148">
        <v>22</v>
      </c>
      <c r="KN7" s="148">
        <v>23</v>
      </c>
      <c r="KO7" s="148">
        <v>24</v>
      </c>
      <c r="KP7" s="148">
        <v>25</v>
      </c>
      <c r="KQ7" s="148">
        <v>26</v>
      </c>
      <c r="KR7" s="148">
        <v>27</v>
      </c>
      <c r="KS7" s="148">
        <v>28</v>
      </c>
      <c r="KT7" s="148">
        <v>29</v>
      </c>
      <c r="KU7" s="148">
        <v>30</v>
      </c>
      <c r="KV7" s="149">
        <v>31</v>
      </c>
    </row>
    <row r="8" spans="1:309" s="87" customFormat="1">
      <c r="A8" s="652"/>
      <c r="B8" s="653"/>
      <c r="C8" s="91"/>
      <c r="D8" s="92"/>
      <c r="E8" s="93"/>
      <c r="F8" s="94"/>
      <c r="G8" s="95"/>
      <c r="H8" s="93"/>
      <c r="I8" s="93"/>
      <c r="J8" s="94"/>
      <c r="K8" s="92"/>
      <c r="L8" s="95"/>
      <c r="M8" s="93"/>
      <c r="N8" s="94"/>
      <c r="O8" s="92"/>
      <c r="P8" s="94"/>
      <c r="Q8" s="95"/>
      <c r="R8" s="94"/>
      <c r="S8" s="92"/>
      <c r="T8" s="94"/>
      <c r="U8" s="92"/>
      <c r="V8" s="96"/>
      <c r="W8" s="93"/>
      <c r="X8" s="94"/>
      <c r="Y8" s="92"/>
      <c r="Z8" s="94"/>
      <c r="AA8" s="95"/>
      <c r="AB8" s="93"/>
      <c r="AC8" s="93"/>
      <c r="AD8" s="93"/>
      <c r="AE8" s="93"/>
      <c r="AF8" s="96"/>
      <c r="AG8" s="97"/>
      <c r="AH8" s="94"/>
      <c r="AI8" s="92"/>
      <c r="AJ8" s="92"/>
      <c r="AK8" s="96"/>
      <c r="AL8" s="94"/>
      <c r="AM8" s="92"/>
      <c r="AN8" s="92"/>
      <c r="AO8" s="93"/>
      <c r="AP8" s="96"/>
      <c r="AQ8" s="93"/>
      <c r="AR8" s="94"/>
      <c r="AS8" s="92"/>
      <c r="AT8" s="94"/>
      <c r="AU8" s="95"/>
      <c r="AV8" s="94"/>
      <c r="AW8" s="92"/>
      <c r="AX8" s="94"/>
      <c r="AY8" s="92"/>
      <c r="AZ8" s="96"/>
      <c r="BA8" s="93"/>
      <c r="BB8" s="94"/>
      <c r="BC8" s="92"/>
      <c r="BD8" s="92"/>
      <c r="BE8" s="96"/>
      <c r="BF8" s="93"/>
      <c r="BG8" s="98"/>
      <c r="BH8" s="92"/>
      <c r="BI8" s="93"/>
      <c r="BJ8" s="94"/>
      <c r="BK8" s="92"/>
      <c r="BL8" s="97"/>
      <c r="BM8" s="93"/>
      <c r="BN8" s="94"/>
      <c r="BO8" s="92"/>
      <c r="BP8" s="95"/>
      <c r="BQ8" s="97"/>
      <c r="BR8" s="94"/>
      <c r="BS8" s="92"/>
      <c r="BT8" s="94"/>
      <c r="BU8" s="95"/>
      <c r="BV8" s="94"/>
      <c r="BW8" s="92"/>
      <c r="BX8" s="94"/>
      <c r="BY8" s="92"/>
      <c r="BZ8" s="96"/>
      <c r="CA8" s="93"/>
      <c r="CB8" s="94"/>
      <c r="CC8" s="92"/>
      <c r="CD8" s="94"/>
      <c r="CE8" s="95"/>
      <c r="CF8" s="93"/>
      <c r="CG8" s="93"/>
      <c r="CH8" s="93"/>
      <c r="CI8" s="93"/>
      <c r="CJ8" s="99"/>
      <c r="CK8" s="94"/>
      <c r="CL8" s="92"/>
      <c r="CM8" s="94"/>
      <c r="CN8" s="92"/>
      <c r="CO8" s="96"/>
      <c r="CP8" s="94"/>
      <c r="CQ8" s="92"/>
      <c r="CR8" s="92"/>
      <c r="CS8" s="93"/>
      <c r="CT8" s="96"/>
      <c r="CU8" s="93"/>
      <c r="CV8" s="94"/>
      <c r="CW8" s="92"/>
      <c r="CX8" s="94"/>
      <c r="CY8" s="95"/>
      <c r="CZ8" s="94"/>
      <c r="DA8" s="92"/>
      <c r="DB8" s="94"/>
      <c r="DC8" s="92"/>
      <c r="DD8" s="96"/>
      <c r="DE8" s="93"/>
      <c r="DF8" s="94"/>
      <c r="DG8" s="92"/>
      <c r="DH8" s="92"/>
      <c r="DI8" s="96"/>
      <c r="DJ8" s="93"/>
      <c r="DK8" s="98"/>
      <c r="DL8" s="92"/>
      <c r="DM8" s="93"/>
      <c r="DN8" s="96"/>
      <c r="DO8" s="93"/>
      <c r="DP8" s="92"/>
      <c r="DQ8" s="93"/>
      <c r="DR8" s="94"/>
      <c r="DS8" s="92"/>
      <c r="DT8" s="96"/>
      <c r="DU8" s="93"/>
      <c r="DV8" s="94"/>
      <c r="DW8" s="92"/>
      <c r="DX8" s="94"/>
      <c r="DY8" s="95"/>
      <c r="DZ8" s="94"/>
      <c r="EA8" s="92"/>
      <c r="EB8" s="94"/>
      <c r="EC8" s="92"/>
      <c r="ED8" s="96"/>
      <c r="EE8" s="93"/>
      <c r="EF8" s="94"/>
      <c r="EG8" s="92"/>
      <c r="EH8" s="94"/>
      <c r="EI8" s="95"/>
      <c r="EJ8" s="93"/>
      <c r="EK8" s="93"/>
      <c r="EL8" s="93"/>
      <c r="EM8" s="93"/>
      <c r="EN8" s="99"/>
      <c r="EO8" s="93"/>
      <c r="EP8" s="93"/>
      <c r="EQ8" s="94"/>
      <c r="ER8" s="92"/>
      <c r="ES8" s="95"/>
      <c r="ET8" s="93"/>
      <c r="EU8" s="94"/>
      <c r="EV8" s="92"/>
      <c r="EW8" s="92"/>
      <c r="EX8" s="94"/>
      <c r="EY8" s="99"/>
      <c r="EZ8" s="100"/>
      <c r="FA8" s="92"/>
      <c r="FB8" s="93"/>
      <c r="FC8" s="94"/>
      <c r="FD8" s="95"/>
      <c r="FE8" s="93"/>
      <c r="FF8" s="93"/>
      <c r="FG8" s="94"/>
      <c r="FH8" s="92"/>
      <c r="FI8" s="95"/>
      <c r="FJ8" s="93"/>
      <c r="FK8" s="94"/>
      <c r="FL8" s="92"/>
      <c r="FM8" s="94"/>
      <c r="FN8" s="95"/>
      <c r="FO8" s="94"/>
      <c r="FP8" s="92"/>
      <c r="FQ8" s="94"/>
      <c r="FR8" s="92"/>
      <c r="FS8" s="96"/>
      <c r="FT8" s="93"/>
      <c r="FU8" s="94"/>
      <c r="FV8" s="92"/>
      <c r="FW8" s="94"/>
      <c r="FX8" s="95"/>
      <c r="FY8" s="93"/>
      <c r="FZ8" s="93"/>
      <c r="GA8" s="93"/>
      <c r="GB8" s="93"/>
      <c r="GC8" s="96"/>
      <c r="GD8" s="100"/>
      <c r="GE8" s="92"/>
      <c r="GF8" s="93"/>
      <c r="GG8" s="94"/>
      <c r="GH8" s="95"/>
      <c r="GI8" s="93"/>
      <c r="GJ8" s="93"/>
      <c r="GK8" s="94"/>
      <c r="GL8" s="92"/>
      <c r="GM8" s="95"/>
      <c r="GN8" s="93"/>
      <c r="GO8" s="94"/>
      <c r="GP8" s="92"/>
      <c r="GQ8" s="94"/>
      <c r="GR8" s="95"/>
      <c r="GS8" s="94"/>
      <c r="GT8" s="92"/>
      <c r="GU8" s="94"/>
      <c r="GV8" s="92"/>
      <c r="GW8" s="96"/>
      <c r="GX8" s="93"/>
      <c r="GY8" s="94"/>
      <c r="GZ8" s="92"/>
      <c r="HA8" s="94"/>
      <c r="HB8" s="95"/>
      <c r="HC8" s="93"/>
      <c r="HD8" s="93"/>
      <c r="HE8" s="93"/>
      <c r="HF8" s="93"/>
      <c r="HG8" s="94"/>
      <c r="HH8" s="101"/>
      <c r="HI8" s="93"/>
      <c r="HJ8" s="94"/>
      <c r="HK8" s="92"/>
      <c r="HL8" s="92"/>
      <c r="HM8" s="96"/>
      <c r="HN8" s="94"/>
      <c r="HO8" s="92"/>
      <c r="HP8" s="92"/>
      <c r="HQ8" s="93"/>
      <c r="HR8" s="96"/>
      <c r="HS8" s="93"/>
      <c r="HT8" s="94"/>
      <c r="HU8" s="92"/>
      <c r="HV8" s="94"/>
      <c r="HW8" s="95"/>
      <c r="HX8" s="94"/>
      <c r="HY8" s="92"/>
      <c r="HZ8" s="94"/>
      <c r="IA8" s="92"/>
      <c r="IB8" s="96"/>
      <c r="IC8" s="93"/>
      <c r="ID8" s="94"/>
      <c r="IE8" s="92"/>
      <c r="IF8" s="92"/>
      <c r="IG8" s="96"/>
      <c r="IH8" s="93"/>
      <c r="II8" s="98"/>
      <c r="IJ8" s="92"/>
      <c r="IK8" s="93"/>
      <c r="IL8" s="102"/>
      <c r="IM8" s="97"/>
      <c r="IN8" s="93"/>
      <c r="IO8" s="94"/>
      <c r="IP8" s="92"/>
      <c r="IQ8" s="95"/>
      <c r="IR8" s="97"/>
      <c r="IS8" s="94"/>
      <c r="IT8" s="92"/>
      <c r="IU8" s="94"/>
      <c r="IV8" s="95"/>
      <c r="IW8" s="94"/>
      <c r="IX8" s="92"/>
      <c r="IY8" s="94"/>
      <c r="IZ8" s="92"/>
      <c r="JA8" s="96"/>
      <c r="JB8" s="93"/>
      <c r="JC8" s="94"/>
      <c r="JD8" s="92"/>
      <c r="JE8" s="94"/>
      <c r="JF8" s="95"/>
      <c r="JG8" s="93"/>
      <c r="JH8" s="93"/>
      <c r="JI8" s="93"/>
      <c r="JJ8" s="93"/>
      <c r="JK8" s="99"/>
      <c r="JL8" s="94"/>
      <c r="JM8" s="92"/>
      <c r="JN8" s="94"/>
      <c r="JO8" s="92"/>
      <c r="JP8" s="94"/>
      <c r="JQ8" s="103"/>
      <c r="JR8" s="94"/>
      <c r="JS8" s="92"/>
      <c r="JT8" s="92"/>
      <c r="JU8" s="93"/>
      <c r="JV8" s="96"/>
      <c r="JW8" s="93"/>
      <c r="JX8" s="94"/>
      <c r="JY8" s="92"/>
      <c r="JZ8" s="94"/>
      <c r="KA8" s="95"/>
      <c r="KB8" s="94"/>
      <c r="KC8" s="92"/>
      <c r="KD8" s="94"/>
      <c r="KE8" s="92"/>
      <c r="KF8" s="96"/>
      <c r="KG8" s="93"/>
      <c r="KH8" s="94"/>
      <c r="KI8" s="92"/>
      <c r="KJ8" s="92"/>
      <c r="KK8" s="96"/>
      <c r="KL8" s="93"/>
      <c r="KM8" s="98"/>
      <c r="KN8" s="92"/>
      <c r="KO8" s="93"/>
      <c r="KP8" s="96"/>
      <c r="KQ8" s="93"/>
      <c r="KR8" s="92"/>
      <c r="KS8" s="93"/>
      <c r="KT8" s="94"/>
      <c r="KU8" s="92"/>
      <c r="KV8" s="96"/>
    </row>
    <row r="9" spans="1:309" s="87" customFormat="1">
      <c r="A9" s="375"/>
      <c r="B9" s="376"/>
      <c r="C9" s="104"/>
      <c r="D9" s="105"/>
      <c r="E9" s="105"/>
      <c r="F9" s="106"/>
      <c r="G9" s="107"/>
      <c r="H9" s="105"/>
      <c r="I9" s="105"/>
      <c r="J9" s="106"/>
      <c r="K9" s="108"/>
      <c r="L9" s="107"/>
      <c r="M9" s="105"/>
      <c r="N9" s="106"/>
      <c r="O9" s="108"/>
      <c r="P9" s="106"/>
      <c r="Q9" s="107"/>
      <c r="R9" s="106"/>
      <c r="S9" s="108"/>
      <c r="T9" s="106"/>
      <c r="U9" s="108"/>
      <c r="V9" s="109"/>
      <c r="W9" s="105"/>
      <c r="X9" s="106"/>
      <c r="Y9" s="108"/>
      <c r="Z9" s="106"/>
      <c r="AA9" s="107"/>
      <c r="AB9" s="105"/>
      <c r="AC9" s="105"/>
      <c r="AD9" s="105"/>
      <c r="AE9" s="105"/>
      <c r="AF9" s="109"/>
      <c r="AG9" s="104"/>
      <c r="AH9" s="106"/>
      <c r="AI9" s="108"/>
      <c r="AJ9" s="108"/>
      <c r="AK9" s="109"/>
      <c r="AL9" s="106"/>
      <c r="AM9" s="108"/>
      <c r="AN9" s="108"/>
      <c r="AO9" s="105"/>
      <c r="AP9" s="109"/>
      <c r="AQ9" s="105"/>
      <c r="AR9" s="106"/>
      <c r="AS9" s="108"/>
      <c r="AT9" s="106"/>
      <c r="AU9" s="107"/>
      <c r="AV9" s="106"/>
      <c r="AW9" s="108"/>
      <c r="AX9" s="106"/>
      <c r="AY9" s="108"/>
      <c r="AZ9" s="109"/>
      <c r="BA9" s="105"/>
      <c r="BB9" s="106"/>
      <c r="BC9" s="108"/>
      <c r="BD9" s="108"/>
      <c r="BE9" s="109"/>
      <c r="BF9" s="105"/>
      <c r="BG9" s="108"/>
      <c r="BH9" s="105"/>
      <c r="BI9" s="105"/>
      <c r="BJ9" s="106"/>
      <c r="BK9" s="108"/>
      <c r="BL9" s="104"/>
      <c r="BM9" s="105"/>
      <c r="BN9" s="106"/>
      <c r="BO9" s="108"/>
      <c r="BP9" s="107"/>
      <c r="BQ9" s="104"/>
      <c r="BR9" s="106"/>
      <c r="BS9" s="108"/>
      <c r="BT9" s="106"/>
      <c r="BU9" s="107"/>
      <c r="BV9" s="106"/>
      <c r="BW9" s="108"/>
      <c r="BX9" s="106"/>
      <c r="BY9" s="108"/>
      <c r="BZ9" s="109"/>
      <c r="CA9" s="105"/>
      <c r="CB9" s="106"/>
      <c r="CC9" s="108"/>
      <c r="CD9" s="106"/>
      <c r="CE9" s="107"/>
      <c r="CF9" s="105"/>
      <c r="CG9" s="105"/>
      <c r="CH9" s="105"/>
      <c r="CI9" s="105"/>
      <c r="CJ9" s="107"/>
      <c r="CK9" s="106"/>
      <c r="CL9" s="108"/>
      <c r="CM9" s="106"/>
      <c r="CN9" s="108"/>
      <c r="CO9" s="109"/>
      <c r="CP9" s="106"/>
      <c r="CQ9" s="108"/>
      <c r="CR9" s="108"/>
      <c r="CS9" s="105"/>
      <c r="CT9" s="109"/>
      <c r="CU9" s="105"/>
      <c r="CV9" s="106"/>
      <c r="CW9" s="108"/>
      <c r="CX9" s="106"/>
      <c r="CY9" s="107"/>
      <c r="CZ9" s="106"/>
      <c r="DA9" s="108"/>
      <c r="DB9" s="106"/>
      <c r="DC9" s="108"/>
      <c r="DD9" s="109"/>
      <c r="DE9" s="105"/>
      <c r="DF9" s="106"/>
      <c r="DG9" s="108"/>
      <c r="DH9" s="108"/>
      <c r="DI9" s="109"/>
      <c r="DJ9" s="105"/>
      <c r="DK9" s="108"/>
      <c r="DL9" s="105"/>
      <c r="DM9" s="105"/>
      <c r="DN9" s="109"/>
      <c r="DO9" s="105"/>
      <c r="DP9" s="108"/>
      <c r="DQ9" s="105"/>
      <c r="DR9" s="106"/>
      <c r="DS9" s="108"/>
      <c r="DT9" s="109"/>
      <c r="DU9" s="105"/>
      <c r="DV9" s="106"/>
      <c r="DW9" s="108"/>
      <c r="DX9" s="106"/>
      <c r="DY9" s="107"/>
      <c r="DZ9" s="106"/>
      <c r="EA9" s="108"/>
      <c r="EB9" s="106"/>
      <c r="EC9" s="108"/>
      <c r="ED9" s="109"/>
      <c r="EE9" s="105"/>
      <c r="EF9" s="106"/>
      <c r="EG9" s="108"/>
      <c r="EH9" s="106"/>
      <c r="EI9" s="107"/>
      <c r="EJ9" s="105"/>
      <c r="EK9" s="105"/>
      <c r="EL9" s="105"/>
      <c r="EM9" s="105"/>
      <c r="EN9" s="107"/>
      <c r="EO9" s="105"/>
      <c r="EP9" s="105"/>
      <c r="EQ9" s="106"/>
      <c r="ER9" s="108"/>
      <c r="ES9" s="107"/>
      <c r="ET9" s="105"/>
      <c r="EU9" s="106"/>
      <c r="EV9" s="108"/>
      <c r="EW9" s="108"/>
      <c r="EX9" s="106"/>
      <c r="EY9" s="107"/>
      <c r="EZ9" s="104"/>
      <c r="FA9" s="105"/>
      <c r="FB9" s="105"/>
      <c r="FC9" s="106"/>
      <c r="FD9" s="107"/>
      <c r="FE9" s="105"/>
      <c r="FF9" s="105"/>
      <c r="FG9" s="106"/>
      <c r="FH9" s="108"/>
      <c r="FI9" s="107"/>
      <c r="FJ9" s="105"/>
      <c r="FK9" s="106"/>
      <c r="FL9" s="108"/>
      <c r="FM9" s="106"/>
      <c r="FN9" s="107"/>
      <c r="FO9" s="106"/>
      <c r="FP9" s="108"/>
      <c r="FQ9" s="106"/>
      <c r="FR9" s="108"/>
      <c r="FS9" s="109"/>
      <c r="FT9" s="105"/>
      <c r="FU9" s="106"/>
      <c r="FV9" s="108"/>
      <c r="FW9" s="106"/>
      <c r="FX9" s="107"/>
      <c r="FY9" s="105"/>
      <c r="FZ9" s="105"/>
      <c r="GA9" s="105"/>
      <c r="GB9" s="105"/>
      <c r="GC9" s="109"/>
      <c r="GD9" s="104"/>
      <c r="GE9" s="105"/>
      <c r="GF9" s="105"/>
      <c r="GG9" s="106"/>
      <c r="GH9" s="107"/>
      <c r="GI9" s="105"/>
      <c r="GJ9" s="105"/>
      <c r="GK9" s="106"/>
      <c r="GL9" s="108"/>
      <c r="GM9" s="107"/>
      <c r="GN9" s="105"/>
      <c r="GO9" s="106"/>
      <c r="GP9" s="108"/>
      <c r="GQ9" s="106"/>
      <c r="GR9" s="107"/>
      <c r="GS9" s="106"/>
      <c r="GT9" s="108"/>
      <c r="GU9" s="106"/>
      <c r="GV9" s="108"/>
      <c r="GW9" s="109"/>
      <c r="GX9" s="105"/>
      <c r="GY9" s="106"/>
      <c r="GZ9" s="108"/>
      <c r="HA9" s="106"/>
      <c r="HB9" s="107"/>
      <c r="HC9" s="105"/>
      <c r="HD9" s="105"/>
      <c r="HE9" s="105"/>
      <c r="HF9" s="105"/>
      <c r="HG9" s="106"/>
      <c r="HH9" s="110"/>
      <c r="HI9" s="105"/>
      <c r="HJ9" s="106"/>
      <c r="HK9" s="108"/>
      <c r="HL9" s="108"/>
      <c r="HM9" s="109"/>
      <c r="HN9" s="106"/>
      <c r="HO9" s="108"/>
      <c r="HP9" s="108"/>
      <c r="HQ9" s="105"/>
      <c r="HR9" s="109"/>
      <c r="HS9" s="105"/>
      <c r="HT9" s="106"/>
      <c r="HU9" s="108"/>
      <c r="HV9" s="106"/>
      <c r="HW9" s="107"/>
      <c r="HX9" s="106"/>
      <c r="HY9" s="108"/>
      <c r="HZ9" s="106"/>
      <c r="IA9" s="108"/>
      <c r="IB9" s="109"/>
      <c r="IC9" s="105"/>
      <c r="ID9" s="106"/>
      <c r="IE9" s="108"/>
      <c r="IF9" s="108"/>
      <c r="IG9" s="109"/>
      <c r="IH9" s="105"/>
      <c r="II9" s="108"/>
      <c r="IJ9" s="105"/>
      <c r="IK9" s="105"/>
      <c r="IL9" s="111"/>
      <c r="IM9" s="104"/>
      <c r="IN9" s="105"/>
      <c r="IO9" s="106"/>
      <c r="IP9" s="108"/>
      <c r="IQ9" s="107"/>
      <c r="IR9" s="104"/>
      <c r="IS9" s="106"/>
      <c r="IT9" s="108"/>
      <c r="IU9" s="106"/>
      <c r="IV9" s="107"/>
      <c r="IW9" s="106"/>
      <c r="IX9" s="108"/>
      <c r="IY9" s="106"/>
      <c r="IZ9" s="108"/>
      <c r="JA9" s="109"/>
      <c r="JB9" s="105"/>
      <c r="JC9" s="106"/>
      <c r="JD9" s="108"/>
      <c r="JE9" s="106"/>
      <c r="JF9" s="107"/>
      <c r="JG9" s="105"/>
      <c r="JH9" s="105"/>
      <c r="JI9" s="105"/>
      <c r="JJ9" s="105"/>
      <c r="JK9" s="107"/>
      <c r="JL9" s="106"/>
      <c r="JM9" s="108"/>
      <c r="JN9" s="106"/>
      <c r="JO9" s="108"/>
      <c r="JP9" s="106"/>
      <c r="JQ9" s="110"/>
      <c r="JR9" s="106"/>
      <c r="JS9" s="108"/>
      <c r="JT9" s="108"/>
      <c r="JU9" s="105"/>
      <c r="JV9" s="109"/>
      <c r="JW9" s="105"/>
      <c r="JX9" s="106"/>
      <c r="JY9" s="108"/>
      <c r="JZ9" s="106"/>
      <c r="KA9" s="107"/>
      <c r="KB9" s="106"/>
      <c r="KC9" s="108"/>
      <c r="KD9" s="106"/>
      <c r="KE9" s="108"/>
      <c r="KF9" s="109"/>
      <c r="KG9" s="105"/>
      <c r="KH9" s="106"/>
      <c r="KI9" s="108"/>
      <c r="KJ9" s="108"/>
      <c r="KK9" s="109"/>
      <c r="KL9" s="105"/>
      <c r="KM9" s="108"/>
      <c r="KN9" s="105"/>
      <c r="KO9" s="105"/>
      <c r="KP9" s="109"/>
      <c r="KQ9" s="105"/>
      <c r="KR9" s="108"/>
      <c r="KS9" s="105"/>
      <c r="KT9" s="106"/>
      <c r="KU9" s="108"/>
      <c r="KV9" s="109"/>
    </row>
    <row r="10" spans="1:309" s="87" customFormat="1">
      <c r="A10" s="375"/>
      <c r="B10" s="376"/>
      <c r="C10" s="180"/>
      <c r="D10" s="181"/>
      <c r="E10" s="181"/>
      <c r="F10" s="182"/>
      <c r="G10" s="183"/>
      <c r="H10" s="105"/>
      <c r="I10" s="105"/>
      <c r="J10" s="106"/>
      <c r="K10" s="108"/>
      <c r="L10" s="107"/>
      <c r="M10" s="105"/>
      <c r="N10" s="106"/>
      <c r="O10" s="108"/>
      <c r="P10" s="106"/>
      <c r="Q10" s="107"/>
      <c r="R10" s="106"/>
      <c r="S10" s="108"/>
      <c r="T10" s="106"/>
      <c r="U10" s="108"/>
      <c r="V10" s="109"/>
      <c r="W10" s="105"/>
      <c r="X10" s="106"/>
      <c r="Y10" s="108"/>
      <c r="Z10" s="106"/>
      <c r="AA10" s="107"/>
      <c r="AB10" s="105"/>
      <c r="AC10" s="105"/>
      <c r="AD10" s="105"/>
      <c r="AE10" s="105"/>
      <c r="AF10" s="109"/>
      <c r="AG10" s="104"/>
      <c r="AH10" s="106"/>
      <c r="AI10" s="108"/>
      <c r="AJ10" s="108"/>
      <c r="AK10" s="109"/>
      <c r="AL10" s="106"/>
      <c r="AM10" s="108"/>
      <c r="AN10" s="108"/>
      <c r="AO10" s="105"/>
      <c r="AP10" s="109"/>
      <c r="AQ10" s="105"/>
      <c r="AR10" s="106"/>
      <c r="AS10" s="108"/>
      <c r="AT10" s="106"/>
      <c r="AU10" s="107"/>
      <c r="AV10" s="106"/>
      <c r="AW10" s="108"/>
      <c r="AX10" s="106"/>
      <c r="AY10" s="108"/>
      <c r="AZ10" s="109"/>
      <c r="BA10" s="105"/>
      <c r="BB10" s="106"/>
      <c r="BC10" s="108"/>
      <c r="BD10" s="108"/>
      <c r="BE10" s="109"/>
      <c r="BF10" s="105"/>
      <c r="BG10" s="108"/>
      <c r="BH10" s="105"/>
      <c r="BI10" s="105"/>
      <c r="BJ10" s="106"/>
      <c r="BK10" s="108"/>
      <c r="BL10" s="104"/>
      <c r="BM10" s="105"/>
      <c r="BN10" s="106"/>
      <c r="BO10" s="108"/>
      <c r="BP10" s="107"/>
      <c r="BQ10" s="104"/>
      <c r="BR10" s="106"/>
      <c r="BS10" s="108"/>
      <c r="BT10" s="106"/>
      <c r="BU10" s="107"/>
      <c r="BV10" s="106"/>
      <c r="BW10" s="108"/>
      <c r="BX10" s="106"/>
      <c r="BY10" s="108"/>
      <c r="BZ10" s="109"/>
      <c r="CA10" s="105"/>
      <c r="CB10" s="106"/>
      <c r="CC10" s="108"/>
      <c r="CD10" s="106"/>
      <c r="CE10" s="107"/>
      <c r="CF10" s="105"/>
      <c r="CG10" s="105"/>
      <c r="CH10" s="105"/>
      <c r="CI10" s="105"/>
      <c r="CJ10" s="107"/>
      <c r="CK10" s="106"/>
      <c r="CL10" s="108"/>
      <c r="CM10" s="106"/>
      <c r="CN10" s="108"/>
      <c r="CO10" s="109"/>
      <c r="CP10" s="106"/>
      <c r="CQ10" s="108"/>
      <c r="CR10" s="108"/>
      <c r="CS10" s="105"/>
      <c r="CT10" s="109"/>
      <c r="CU10" s="105"/>
      <c r="CV10" s="106"/>
      <c r="CW10" s="108"/>
      <c r="CX10" s="106"/>
      <c r="CY10" s="107"/>
      <c r="CZ10" s="106"/>
      <c r="DA10" s="108"/>
      <c r="DB10" s="106"/>
      <c r="DC10" s="108"/>
      <c r="DD10" s="109"/>
      <c r="DE10" s="105"/>
      <c r="DF10" s="106"/>
      <c r="DG10" s="108"/>
      <c r="DH10" s="108"/>
      <c r="DI10" s="109"/>
      <c r="DJ10" s="105"/>
      <c r="DK10" s="108"/>
      <c r="DL10" s="105"/>
      <c r="DM10" s="105"/>
      <c r="DN10" s="109"/>
      <c r="DO10" s="105"/>
      <c r="DP10" s="108"/>
      <c r="DQ10" s="105"/>
      <c r="DR10" s="106"/>
      <c r="DS10" s="108"/>
      <c r="DT10" s="109"/>
      <c r="DU10" s="105"/>
      <c r="DV10" s="106"/>
      <c r="DW10" s="108"/>
      <c r="DX10" s="106"/>
      <c r="DY10" s="107"/>
      <c r="DZ10" s="106"/>
      <c r="EA10" s="108"/>
      <c r="EB10" s="106"/>
      <c r="EC10" s="108"/>
      <c r="ED10" s="109"/>
      <c r="EE10" s="105"/>
      <c r="EF10" s="106"/>
      <c r="EG10" s="108"/>
      <c r="EH10" s="106"/>
      <c r="EI10" s="107"/>
      <c r="EJ10" s="105"/>
      <c r="EK10" s="105"/>
      <c r="EL10" s="105"/>
      <c r="EM10" s="105"/>
      <c r="EN10" s="107"/>
      <c r="EO10" s="105"/>
      <c r="EP10" s="105"/>
      <c r="EQ10" s="106"/>
      <c r="ER10" s="108"/>
      <c r="ES10" s="107"/>
      <c r="ET10" s="105"/>
      <c r="EU10" s="106"/>
      <c r="EV10" s="108"/>
      <c r="EW10" s="108"/>
      <c r="EX10" s="106"/>
      <c r="EY10" s="107"/>
      <c r="EZ10" s="104"/>
      <c r="FA10" s="105"/>
      <c r="FB10" s="105"/>
      <c r="FC10" s="106"/>
      <c r="FD10" s="107"/>
      <c r="FE10" s="105"/>
      <c r="FF10" s="105"/>
      <c r="FG10" s="106"/>
      <c r="FH10" s="108"/>
      <c r="FI10" s="107"/>
      <c r="FJ10" s="105"/>
      <c r="FK10" s="106"/>
      <c r="FL10" s="108"/>
      <c r="FM10" s="106"/>
      <c r="FN10" s="107"/>
      <c r="FO10" s="106"/>
      <c r="FP10" s="108"/>
      <c r="FQ10" s="106"/>
      <c r="FR10" s="108"/>
      <c r="FS10" s="109"/>
      <c r="FT10" s="105"/>
      <c r="FU10" s="106"/>
      <c r="FV10" s="108"/>
      <c r="FW10" s="106"/>
      <c r="FX10" s="107"/>
      <c r="FY10" s="105"/>
      <c r="FZ10" s="105"/>
      <c r="GA10" s="105"/>
      <c r="GB10" s="105"/>
      <c r="GC10" s="109"/>
      <c r="GD10" s="104"/>
      <c r="GE10" s="105"/>
      <c r="GF10" s="105"/>
      <c r="GG10" s="106"/>
      <c r="GH10" s="107"/>
      <c r="GI10" s="105"/>
      <c r="GJ10" s="105"/>
      <c r="GK10" s="106"/>
      <c r="GL10" s="108"/>
      <c r="GM10" s="107"/>
      <c r="GN10" s="105"/>
      <c r="GO10" s="106"/>
      <c r="GP10" s="108"/>
      <c r="GQ10" s="106"/>
      <c r="GR10" s="107"/>
      <c r="GS10" s="106"/>
      <c r="GT10" s="108"/>
      <c r="GU10" s="106"/>
      <c r="GV10" s="108"/>
      <c r="GW10" s="109"/>
      <c r="GX10" s="105"/>
      <c r="GY10" s="106"/>
      <c r="GZ10" s="108"/>
      <c r="HA10" s="106"/>
      <c r="HB10" s="107"/>
      <c r="HC10" s="105"/>
      <c r="HD10" s="105"/>
      <c r="HE10" s="105"/>
      <c r="HF10" s="105"/>
      <c r="HG10" s="106"/>
      <c r="HH10" s="110"/>
      <c r="HI10" s="105"/>
      <c r="HJ10" s="106"/>
      <c r="HK10" s="108"/>
      <c r="HL10" s="108"/>
      <c r="HM10" s="109"/>
      <c r="HN10" s="106"/>
      <c r="HO10" s="108"/>
      <c r="HP10" s="108"/>
      <c r="HQ10" s="105"/>
      <c r="HR10" s="109"/>
      <c r="HS10" s="105"/>
      <c r="HT10" s="106"/>
      <c r="HU10" s="108"/>
      <c r="HV10" s="106"/>
      <c r="HW10" s="107"/>
      <c r="HX10" s="106"/>
      <c r="HY10" s="108"/>
      <c r="HZ10" s="106"/>
      <c r="IA10" s="108"/>
      <c r="IB10" s="109"/>
      <c r="IC10" s="105"/>
      <c r="ID10" s="106"/>
      <c r="IE10" s="108"/>
      <c r="IF10" s="108"/>
      <c r="IG10" s="109"/>
      <c r="IH10" s="105"/>
      <c r="II10" s="108"/>
      <c r="IJ10" s="105"/>
      <c r="IK10" s="105"/>
      <c r="IL10" s="111"/>
      <c r="IM10" s="104"/>
      <c r="IN10" s="105"/>
      <c r="IO10" s="106"/>
      <c r="IP10" s="108"/>
      <c r="IQ10" s="107"/>
      <c r="IR10" s="104"/>
      <c r="IS10" s="106"/>
      <c r="IT10" s="108"/>
      <c r="IU10" s="106"/>
      <c r="IV10" s="107"/>
      <c r="IW10" s="106"/>
      <c r="IX10" s="108"/>
      <c r="IY10" s="106"/>
      <c r="IZ10" s="108"/>
      <c r="JA10" s="109"/>
      <c r="JB10" s="105"/>
      <c r="JC10" s="106"/>
      <c r="JD10" s="108"/>
      <c r="JE10" s="106"/>
      <c r="JF10" s="107"/>
      <c r="JG10" s="105"/>
      <c r="JH10" s="105"/>
      <c r="JI10" s="105"/>
      <c r="JJ10" s="105"/>
      <c r="JK10" s="107"/>
      <c r="JL10" s="106"/>
      <c r="JM10" s="108"/>
      <c r="JN10" s="106"/>
      <c r="JO10" s="108"/>
      <c r="JP10" s="106"/>
      <c r="JQ10" s="110"/>
      <c r="JR10" s="106"/>
      <c r="JS10" s="108"/>
      <c r="JT10" s="108"/>
      <c r="JU10" s="105"/>
      <c r="JV10" s="109"/>
      <c r="JW10" s="105"/>
      <c r="JX10" s="106"/>
      <c r="JY10" s="108"/>
      <c r="JZ10" s="106"/>
      <c r="KA10" s="107"/>
      <c r="KB10" s="106"/>
      <c r="KC10" s="108"/>
      <c r="KD10" s="106"/>
      <c r="KE10" s="108"/>
      <c r="KF10" s="109"/>
      <c r="KG10" s="105"/>
      <c r="KH10" s="106"/>
      <c r="KI10" s="108"/>
      <c r="KJ10" s="108"/>
      <c r="KK10" s="109"/>
      <c r="KL10" s="105"/>
      <c r="KM10" s="108"/>
      <c r="KN10" s="105"/>
      <c r="KO10" s="105"/>
      <c r="KP10" s="109"/>
      <c r="KQ10" s="105"/>
      <c r="KR10" s="108"/>
      <c r="KS10" s="105"/>
      <c r="KT10" s="106"/>
      <c r="KU10" s="108"/>
      <c r="KV10" s="109"/>
    </row>
    <row r="11" spans="1:309" s="87" customFormat="1">
      <c r="A11" s="377"/>
      <c r="B11" s="376"/>
      <c r="C11" s="104"/>
      <c r="D11" s="105"/>
      <c r="E11" s="105"/>
      <c r="F11" s="106"/>
      <c r="G11" s="107"/>
      <c r="H11" s="105"/>
      <c r="I11" s="105"/>
      <c r="J11" s="106"/>
      <c r="K11" s="108"/>
      <c r="L11" s="107"/>
      <c r="M11" s="105"/>
      <c r="N11" s="106"/>
      <c r="O11" s="108"/>
      <c r="P11" s="106"/>
      <c r="Q11" s="107"/>
      <c r="R11" s="106"/>
      <c r="S11" s="108"/>
      <c r="T11" s="106"/>
      <c r="U11" s="108"/>
      <c r="V11" s="109"/>
      <c r="W11" s="105"/>
      <c r="X11" s="106"/>
      <c r="Y11" s="108"/>
      <c r="Z11" s="106"/>
      <c r="AA11" s="107"/>
      <c r="AB11" s="105"/>
      <c r="AC11" s="105"/>
      <c r="AD11" s="105"/>
      <c r="AE11" s="105"/>
      <c r="AF11" s="109"/>
      <c r="AG11" s="104"/>
      <c r="AH11" s="106"/>
      <c r="AI11" s="108"/>
      <c r="AJ11" s="108"/>
      <c r="AK11" s="109"/>
      <c r="AL11" s="106"/>
      <c r="AM11" s="108"/>
      <c r="AN11" s="108"/>
      <c r="AO11" s="105"/>
      <c r="AP11" s="109"/>
      <c r="AQ11" s="105"/>
      <c r="AR11" s="106"/>
      <c r="AS11" s="108"/>
      <c r="AT11" s="106"/>
      <c r="AU11" s="107"/>
      <c r="AV11" s="106"/>
      <c r="AW11" s="108"/>
      <c r="AX11" s="106"/>
      <c r="AY11" s="108"/>
      <c r="AZ11" s="109"/>
      <c r="BA11" s="105"/>
      <c r="BB11" s="106"/>
      <c r="BC11" s="108"/>
      <c r="BD11" s="108"/>
      <c r="BE11" s="109"/>
      <c r="BF11" s="105"/>
      <c r="BG11" s="108"/>
      <c r="BH11" s="105"/>
      <c r="BI11" s="105"/>
      <c r="BJ11" s="106"/>
      <c r="BK11" s="108"/>
      <c r="BL11" s="104"/>
      <c r="BM11" s="105"/>
      <c r="BN11" s="106"/>
      <c r="BO11" s="108"/>
      <c r="BP11" s="107"/>
      <c r="BQ11" s="104"/>
      <c r="BR11" s="106"/>
      <c r="BS11" s="108"/>
      <c r="BT11" s="106"/>
      <c r="BU11" s="107"/>
      <c r="BV11" s="106"/>
      <c r="BW11" s="108"/>
      <c r="BX11" s="106"/>
      <c r="BY11" s="108"/>
      <c r="BZ11" s="109"/>
      <c r="CA11" s="105"/>
      <c r="CB11" s="106"/>
      <c r="CC11" s="108"/>
      <c r="CD11" s="106"/>
      <c r="CE11" s="107"/>
      <c r="CF11" s="105"/>
      <c r="CG11" s="105"/>
      <c r="CH11" s="105"/>
      <c r="CI11" s="105"/>
      <c r="CJ11" s="107"/>
      <c r="CK11" s="106"/>
      <c r="CL11" s="108"/>
      <c r="CM11" s="106"/>
      <c r="CN11" s="108"/>
      <c r="CO11" s="109"/>
      <c r="CP11" s="106"/>
      <c r="CQ11" s="108"/>
      <c r="CR11" s="108"/>
      <c r="CS11" s="105"/>
      <c r="CT11" s="109"/>
      <c r="CU11" s="105"/>
      <c r="CV11" s="106"/>
      <c r="CW11" s="108"/>
      <c r="CX11" s="106"/>
      <c r="CY11" s="107"/>
      <c r="CZ11" s="106"/>
      <c r="DA11" s="108"/>
      <c r="DB11" s="106"/>
      <c r="DC11" s="108"/>
      <c r="DD11" s="109"/>
      <c r="DE11" s="105"/>
      <c r="DF11" s="106"/>
      <c r="DG11" s="108"/>
      <c r="DH11" s="108"/>
      <c r="DI11" s="109"/>
      <c r="DJ11" s="105"/>
      <c r="DK11" s="108"/>
      <c r="DL11" s="105"/>
      <c r="DM11" s="105"/>
      <c r="DN11" s="109"/>
      <c r="DO11" s="105"/>
      <c r="DP11" s="108"/>
      <c r="DQ11" s="105"/>
      <c r="DR11" s="106"/>
      <c r="DS11" s="108"/>
      <c r="DT11" s="109"/>
      <c r="DU11" s="105"/>
      <c r="DV11" s="106"/>
      <c r="DW11" s="108"/>
      <c r="DX11" s="106"/>
      <c r="DY11" s="107"/>
      <c r="DZ11" s="106"/>
      <c r="EA11" s="108"/>
      <c r="EB11" s="106"/>
      <c r="EC11" s="108"/>
      <c r="ED11" s="109"/>
      <c r="EE11" s="105"/>
      <c r="EF11" s="106"/>
      <c r="EG11" s="108"/>
      <c r="EH11" s="106"/>
      <c r="EI11" s="107"/>
      <c r="EJ11" s="105"/>
      <c r="EK11" s="105"/>
      <c r="EL11" s="105"/>
      <c r="EM11" s="105"/>
      <c r="EN11" s="107"/>
      <c r="EO11" s="105"/>
      <c r="EP11" s="105"/>
      <c r="EQ11" s="106"/>
      <c r="ER11" s="108"/>
      <c r="ES11" s="107"/>
      <c r="ET11" s="105"/>
      <c r="EU11" s="106"/>
      <c r="EV11" s="108"/>
      <c r="EW11" s="108"/>
      <c r="EX11" s="106"/>
      <c r="EY11" s="107"/>
      <c r="EZ11" s="104"/>
      <c r="FA11" s="105"/>
      <c r="FB11" s="105"/>
      <c r="FC11" s="106"/>
      <c r="FD11" s="107"/>
      <c r="FE11" s="105"/>
      <c r="FF11" s="105"/>
      <c r="FG11" s="106"/>
      <c r="FH11" s="108"/>
      <c r="FI11" s="107"/>
      <c r="FJ11" s="105"/>
      <c r="FK11" s="106"/>
      <c r="FL11" s="108"/>
      <c r="FM11" s="106"/>
      <c r="FN11" s="107"/>
      <c r="FO11" s="106"/>
      <c r="FP11" s="108"/>
      <c r="FQ11" s="106"/>
      <c r="FR11" s="108"/>
      <c r="FS11" s="109"/>
      <c r="FT11" s="105"/>
      <c r="FU11" s="106"/>
      <c r="FV11" s="108"/>
      <c r="FW11" s="106"/>
      <c r="FX11" s="107"/>
      <c r="FY11" s="105"/>
      <c r="FZ11" s="105"/>
      <c r="GA11" s="105"/>
      <c r="GB11" s="105"/>
      <c r="GC11" s="109"/>
      <c r="GD11" s="104"/>
      <c r="GE11" s="105"/>
      <c r="GF11" s="105"/>
      <c r="GG11" s="106"/>
      <c r="GH11" s="107"/>
      <c r="GI11" s="105"/>
      <c r="GJ11" s="105"/>
      <c r="GK11" s="106"/>
      <c r="GL11" s="108"/>
      <c r="GM11" s="107"/>
      <c r="GN11" s="105"/>
      <c r="GO11" s="106"/>
      <c r="GP11" s="108"/>
      <c r="GQ11" s="106"/>
      <c r="GR11" s="107"/>
      <c r="GS11" s="106"/>
      <c r="GT11" s="108"/>
      <c r="GU11" s="106"/>
      <c r="GV11" s="108"/>
      <c r="GW11" s="109"/>
      <c r="GX11" s="105"/>
      <c r="GY11" s="106"/>
      <c r="GZ11" s="108"/>
      <c r="HA11" s="106"/>
      <c r="HB11" s="107"/>
      <c r="HC11" s="105"/>
      <c r="HD11" s="105"/>
      <c r="HE11" s="105"/>
      <c r="HF11" s="105"/>
      <c r="HG11" s="106"/>
      <c r="HH11" s="110"/>
      <c r="HI11" s="105"/>
      <c r="HJ11" s="106"/>
      <c r="HK11" s="108"/>
      <c r="HL11" s="108"/>
      <c r="HM11" s="109"/>
      <c r="HN11" s="106"/>
      <c r="HO11" s="108"/>
      <c r="HP11" s="108"/>
      <c r="HQ11" s="105"/>
      <c r="HR11" s="109"/>
      <c r="HS11" s="105"/>
      <c r="HT11" s="106"/>
      <c r="HU11" s="108"/>
      <c r="HV11" s="106"/>
      <c r="HW11" s="107"/>
      <c r="HX11" s="106"/>
      <c r="HY11" s="108"/>
      <c r="HZ11" s="106"/>
      <c r="IA11" s="108"/>
      <c r="IB11" s="109"/>
      <c r="IC11" s="105"/>
      <c r="ID11" s="106"/>
      <c r="IE11" s="108"/>
      <c r="IF11" s="108"/>
      <c r="IG11" s="109"/>
      <c r="IH11" s="105"/>
      <c r="II11" s="108"/>
      <c r="IJ11" s="105"/>
      <c r="IK11" s="105"/>
      <c r="IL11" s="111"/>
      <c r="IM11" s="104"/>
      <c r="IN11" s="105"/>
      <c r="IO11" s="106"/>
      <c r="IP11" s="108"/>
      <c r="IQ11" s="107"/>
      <c r="IR11" s="104"/>
      <c r="IS11" s="106"/>
      <c r="IT11" s="108"/>
      <c r="IU11" s="106"/>
      <c r="IV11" s="107"/>
      <c r="IW11" s="106"/>
      <c r="IX11" s="108"/>
      <c r="IY11" s="106"/>
      <c r="IZ11" s="108"/>
      <c r="JA11" s="109"/>
      <c r="JB11" s="105"/>
      <c r="JC11" s="106"/>
      <c r="JD11" s="108"/>
      <c r="JE11" s="106"/>
      <c r="JF11" s="107"/>
      <c r="JG11" s="105"/>
      <c r="JH11" s="105"/>
      <c r="JI11" s="105"/>
      <c r="JJ11" s="105"/>
      <c r="JK11" s="107"/>
      <c r="JL11" s="106"/>
      <c r="JM11" s="108"/>
      <c r="JN11" s="106"/>
      <c r="JO11" s="108"/>
      <c r="JP11" s="106"/>
      <c r="JQ11" s="110"/>
      <c r="JR11" s="106"/>
      <c r="JS11" s="108"/>
      <c r="JT11" s="108"/>
      <c r="JU11" s="105"/>
      <c r="JV11" s="109"/>
      <c r="JW11" s="105"/>
      <c r="JX11" s="106"/>
      <c r="JY11" s="108"/>
      <c r="JZ11" s="106"/>
      <c r="KA11" s="107"/>
      <c r="KB11" s="106"/>
      <c r="KC11" s="108"/>
      <c r="KD11" s="106"/>
      <c r="KE11" s="108"/>
      <c r="KF11" s="109"/>
      <c r="KG11" s="105"/>
      <c r="KH11" s="106"/>
      <c r="KI11" s="108"/>
      <c r="KJ11" s="108"/>
      <c r="KK11" s="109"/>
      <c r="KL11" s="105"/>
      <c r="KM11" s="108"/>
      <c r="KN11" s="105"/>
      <c r="KO11" s="105"/>
      <c r="KP11" s="109"/>
      <c r="KQ11" s="105"/>
      <c r="KR11" s="108"/>
      <c r="KS11" s="105"/>
      <c r="KT11" s="106"/>
      <c r="KU11" s="108"/>
      <c r="KV11" s="109"/>
    </row>
    <row r="12" spans="1:309" s="87" customFormat="1">
      <c r="A12" s="377"/>
      <c r="B12" s="376"/>
      <c r="C12" s="112"/>
      <c r="D12" s="113"/>
      <c r="E12" s="113"/>
      <c r="F12" s="114"/>
      <c r="G12" s="115"/>
      <c r="H12" s="113"/>
      <c r="I12" s="113"/>
      <c r="J12" s="114"/>
      <c r="K12" s="116"/>
      <c r="L12" s="115"/>
      <c r="M12" s="113"/>
      <c r="N12" s="114"/>
      <c r="O12" s="116"/>
      <c r="P12" s="114"/>
      <c r="Q12" s="115"/>
      <c r="R12" s="114"/>
      <c r="S12" s="116"/>
      <c r="T12" s="114"/>
      <c r="U12" s="116"/>
      <c r="V12" s="117"/>
      <c r="W12" s="113"/>
      <c r="X12" s="114"/>
      <c r="Y12" s="116"/>
      <c r="Z12" s="114"/>
      <c r="AA12" s="115"/>
      <c r="AB12" s="113"/>
      <c r="AC12" s="113"/>
      <c r="AD12" s="113"/>
      <c r="AE12" s="113"/>
      <c r="AF12" s="117"/>
      <c r="AG12" s="112"/>
      <c r="AH12" s="114"/>
      <c r="AI12" s="116"/>
      <c r="AJ12" s="116"/>
      <c r="AK12" s="117"/>
      <c r="AL12" s="114"/>
      <c r="AM12" s="116"/>
      <c r="AN12" s="116"/>
      <c r="AO12" s="113"/>
      <c r="AP12" s="117"/>
      <c r="AQ12" s="113"/>
      <c r="AR12" s="114"/>
      <c r="AS12" s="116"/>
      <c r="AT12" s="114"/>
      <c r="AU12" s="115"/>
      <c r="AV12" s="114"/>
      <c r="AW12" s="116"/>
      <c r="AX12" s="114"/>
      <c r="AY12" s="116"/>
      <c r="AZ12" s="117"/>
      <c r="BA12" s="113"/>
      <c r="BB12" s="114"/>
      <c r="BC12" s="116"/>
      <c r="BD12" s="116"/>
      <c r="BE12" s="117"/>
      <c r="BF12" s="113"/>
      <c r="BG12" s="116"/>
      <c r="BH12" s="113"/>
      <c r="BI12" s="113"/>
      <c r="BJ12" s="114"/>
      <c r="BK12" s="116"/>
      <c r="BL12" s="112"/>
      <c r="BM12" s="113"/>
      <c r="BN12" s="114"/>
      <c r="BO12" s="116"/>
      <c r="BP12" s="115"/>
      <c r="BQ12" s="112"/>
      <c r="BR12" s="114"/>
      <c r="BS12" s="116"/>
      <c r="BT12" s="114"/>
      <c r="BU12" s="115"/>
      <c r="BV12" s="114"/>
      <c r="BW12" s="116"/>
      <c r="BX12" s="114"/>
      <c r="BY12" s="116"/>
      <c r="BZ12" s="117"/>
      <c r="CA12" s="113"/>
      <c r="CB12" s="114"/>
      <c r="CC12" s="116"/>
      <c r="CD12" s="114"/>
      <c r="CE12" s="115"/>
      <c r="CF12" s="113"/>
      <c r="CG12" s="113"/>
      <c r="CH12" s="113"/>
      <c r="CI12" s="113"/>
      <c r="CJ12" s="115"/>
      <c r="CK12" s="114"/>
      <c r="CL12" s="116"/>
      <c r="CM12" s="114"/>
      <c r="CN12" s="116"/>
      <c r="CO12" s="117"/>
      <c r="CP12" s="114"/>
      <c r="CQ12" s="116"/>
      <c r="CR12" s="116"/>
      <c r="CS12" s="113"/>
      <c r="CT12" s="117"/>
      <c r="CU12" s="113"/>
      <c r="CV12" s="114"/>
      <c r="CW12" s="116"/>
      <c r="CX12" s="114"/>
      <c r="CY12" s="115"/>
      <c r="CZ12" s="114"/>
      <c r="DA12" s="116"/>
      <c r="DB12" s="114"/>
      <c r="DC12" s="116"/>
      <c r="DD12" s="117"/>
      <c r="DE12" s="113"/>
      <c r="DF12" s="114"/>
      <c r="DG12" s="116"/>
      <c r="DH12" s="116"/>
      <c r="DI12" s="117"/>
      <c r="DJ12" s="113"/>
      <c r="DK12" s="116"/>
      <c r="DL12" s="113"/>
      <c r="DM12" s="113"/>
      <c r="DN12" s="117"/>
      <c r="DO12" s="113"/>
      <c r="DP12" s="116"/>
      <c r="DQ12" s="113"/>
      <c r="DR12" s="114"/>
      <c r="DS12" s="116"/>
      <c r="DT12" s="117"/>
      <c r="DU12" s="113"/>
      <c r="DV12" s="114"/>
      <c r="DW12" s="116"/>
      <c r="DX12" s="114"/>
      <c r="DY12" s="115"/>
      <c r="DZ12" s="114"/>
      <c r="EA12" s="116"/>
      <c r="EB12" s="114"/>
      <c r="EC12" s="116"/>
      <c r="ED12" s="117"/>
      <c r="EE12" s="113"/>
      <c r="EF12" s="114"/>
      <c r="EG12" s="116"/>
      <c r="EH12" s="114"/>
      <c r="EI12" s="115"/>
      <c r="EJ12" s="113"/>
      <c r="EK12" s="113"/>
      <c r="EL12" s="113"/>
      <c r="EM12" s="113"/>
      <c r="EN12" s="115"/>
      <c r="EO12" s="113"/>
      <c r="EP12" s="113"/>
      <c r="EQ12" s="114"/>
      <c r="ER12" s="116"/>
      <c r="ES12" s="115"/>
      <c r="ET12" s="113"/>
      <c r="EU12" s="114"/>
      <c r="EV12" s="116"/>
      <c r="EW12" s="116"/>
      <c r="EX12" s="114"/>
      <c r="EY12" s="115"/>
      <c r="EZ12" s="112"/>
      <c r="FA12" s="113"/>
      <c r="FB12" s="113"/>
      <c r="FC12" s="114"/>
      <c r="FD12" s="115"/>
      <c r="FE12" s="113"/>
      <c r="FF12" s="113"/>
      <c r="FG12" s="114"/>
      <c r="FH12" s="116"/>
      <c r="FI12" s="115"/>
      <c r="FJ12" s="113"/>
      <c r="FK12" s="114"/>
      <c r="FL12" s="116"/>
      <c r="FM12" s="114"/>
      <c r="FN12" s="115"/>
      <c r="FO12" s="114"/>
      <c r="FP12" s="116"/>
      <c r="FQ12" s="114"/>
      <c r="FR12" s="116"/>
      <c r="FS12" s="117"/>
      <c r="FT12" s="113"/>
      <c r="FU12" s="114"/>
      <c r="FV12" s="116"/>
      <c r="FW12" s="114"/>
      <c r="FX12" s="115"/>
      <c r="FY12" s="113"/>
      <c r="FZ12" s="113"/>
      <c r="GA12" s="113"/>
      <c r="GB12" s="113"/>
      <c r="GC12" s="117"/>
      <c r="GD12" s="112"/>
      <c r="GE12" s="113"/>
      <c r="GF12" s="113"/>
      <c r="GG12" s="114"/>
      <c r="GH12" s="115"/>
      <c r="GI12" s="113"/>
      <c r="GJ12" s="113"/>
      <c r="GK12" s="114"/>
      <c r="GL12" s="116"/>
      <c r="GM12" s="115"/>
      <c r="GN12" s="113"/>
      <c r="GO12" s="114"/>
      <c r="GP12" s="116"/>
      <c r="GQ12" s="114"/>
      <c r="GR12" s="115"/>
      <c r="GS12" s="114"/>
      <c r="GT12" s="116"/>
      <c r="GU12" s="114"/>
      <c r="GV12" s="116"/>
      <c r="GW12" s="117"/>
      <c r="GX12" s="113"/>
      <c r="GY12" s="114"/>
      <c r="GZ12" s="116"/>
      <c r="HA12" s="114"/>
      <c r="HB12" s="115"/>
      <c r="HC12" s="113"/>
      <c r="HD12" s="113"/>
      <c r="HE12" s="113"/>
      <c r="HF12" s="113"/>
      <c r="HG12" s="114"/>
      <c r="HH12" s="118"/>
      <c r="HI12" s="113"/>
      <c r="HJ12" s="114"/>
      <c r="HK12" s="116"/>
      <c r="HL12" s="116"/>
      <c r="HM12" s="117"/>
      <c r="HN12" s="114"/>
      <c r="HO12" s="116"/>
      <c r="HP12" s="116"/>
      <c r="HQ12" s="113"/>
      <c r="HR12" s="117"/>
      <c r="HS12" s="113"/>
      <c r="HT12" s="114"/>
      <c r="HU12" s="116"/>
      <c r="HV12" s="114"/>
      <c r="HW12" s="115"/>
      <c r="HX12" s="114"/>
      <c r="HY12" s="116"/>
      <c r="HZ12" s="114"/>
      <c r="IA12" s="116"/>
      <c r="IB12" s="117"/>
      <c r="IC12" s="113"/>
      <c r="ID12" s="114"/>
      <c r="IE12" s="116"/>
      <c r="IF12" s="116"/>
      <c r="IG12" s="117"/>
      <c r="IH12" s="113"/>
      <c r="II12" s="116"/>
      <c r="IJ12" s="113"/>
      <c r="IK12" s="113"/>
      <c r="IL12" s="119"/>
      <c r="IM12" s="112"/>
      <c r="IN12" s="113"/>
      <c r="IO12" s="114"/>
      <c r="IP12" s="116"/>
      <c r="IQ12" s="115"/>
      <c r="IR12" s="112"/>
      <c r="IS12" s="114"/>
      <c r="IT12" s="116"/>
      <c r="IU12" s="114"/>
      <c r="IV12" s="115"/>
      <c r="IW12" s="114"/>
      <c r="IX12" s="116"/>
      <c r="IY12" s="114"/>
      <c r="IZ12" s="116"/>
      <c r="JA12" s="117"/>
      <c r="JB12" s="113"/>
      <c r="JC12" s="114"/>
      <c r="JD12" s="116"/>
      <c r="JE12" s="114"/>
      <c r="JF12" s="115"/>
      <c r="JG12" s="113"/>
      <c r="JH12" s="113"/>
      <c r="JI12" s="113"/>
      <c r="JJ12" s="113"/>
      <c r="JK12" s="115"/>
      <c r="JL12" s="114"/>
      <c r="JM12" s="116"/>
      <c r="JN12" s="114"/>
      <c r="JO12" s="116"/>
      <c r="JP12" s="114"/>
      <c r="JQ12" s="118"/>
      <c r="JR12" s="114"/>
      <c r="JS12" s="116"/>
      <c r="JT12" s="116"/>
      <c r="JU12" s="113"/>
      <c r="JV12" s="117"/>
      <c r="JW12" s="113"/>
      <c r="JX12" s="114"/>
      <c r="JY12" s="116"/>
      <c r="JZ12" s="114"/>
      <c r="KA12" s="115"/>
      <c r="KB12" s="114"/>
      <c r="KC12" s="116"/>
      <c r="KD12" s="114"/>
      <c r="KE12" s="116"/>
      <c r="KF12" s="117"/>
      <c r="KG12" s="113"/>
      <c r="KH12" s="114"/>
      <c r="KI12" s="116"/>
      <c r="KJ12" s="116"/>
      <c r="KK12" s="117"/>
      <c r="KL12" s="113"/>
      <c r="KM12" s="116"/>
      <c r="KN12" s="113"/>
      <c r="KO12" s="113"/>
      <c r="KP12" s="117"/>
      <c r="KQ12" s="113"/>
      <c r="KR12" s="116"/>
      <c r="KS12" s="113"/>
      <c r="KT12" s="114"/>
      <c r="KU12" s="116"/>
      <c r="KV12" s="117"/>
    </row>
    <row r="13" spans="1:309" s="87" customFormat="1">
      <c r="A13" s="377"/>
      <c r="B13" s="376"/>
      <c r="C13" s="120"/>
      <c r="D13" s="121"/>
      <c r="E13" s="122"/>
      <c r="F13" s="123"/>
      <c r="G13" s="124"/>
      <c r="H13" s="122"/>
      <c r="I13" s="122"/>
      <c r="J13" s="123"/>
      <c r="K13" s="121"/>
      <c r="L13" s="124"/>
      <c r="M13" s="122"/>
      <c r="N13" s="123"/>
      <c r="O13" s="121"/>
      <c r="P13" s="123"/>
      <c r="Q13" s="124"/>
      <c r="R13" s="123"/>
      <c r="S13" s="121"/>
      <c r="T13" s="123"/>
      <c r="U13" s="121"/>
      <c r="V13" s="125"/>
      <c r="W13" s="122"/>
      <c r="X13" s="123"/>
      <c r="Y13" s="121"/>
      <c r="Z13" s="123"/>
      <c r="AA13" s="124"/>
      <c r="AB13" s="122"/>
      <c r="AC13" s="122"/>
      <c r="AD13" s="121"/>
      <c r="AE13" s="122"/>
      <c r="AF13" s="125"/>
      <c r="AG13" s="120"/>
      <c r="AH13" s="123"/>
      <c r="AI13" s="121"/>
      <c r="AJ13" s="121"/>
      <c r="AK13" s="125"/>
      <c r="AL13" s="123"/>
      <c r="AM13" s="121"/>
      <c r="AN13" s="121"/>
      <c r="AO13" s="122"/>
      <c r="AP13" s="125"/>
      <c r="AQ13" s="122"/>
      <c r="AR13" s="123"/>
      <c r="AS13" s="121"/>
      <c r="AT13" s="123"/>
      <c r="AU13" s="124"/>
      <c r="AV13" s="123"/>
      <c r="AW13" s="121"/>
      <c r="AX13" s="123"/>
      <c r="AY13" s="121"/>
      <c r="AZ13" s="125"/>
      <c r="BA13" s="122"/>
      <c r="BB13" s="123"/>
      <c r="BC13" s="121"/>
      <c r="BD13" s="121"/>
      <c r="BE13" s="125"/>
      <c r="BF13" s="122"/>
      <c r="BG13" s="121"/>
      <c r="BH13" s="121"/>
      <c r="BI13" s="122"/>
      <c r="BJ13" s="123"/>
      <c r="BK13" s="121"/>
      <c r="BL13" s="120"/>
      <c r="BM13" s="122"/>
      <c r="BN13" s="123"/>
      <c r="BO13" s="121"/>
      <c r="BP13" s="124"/>
      <c r="BQ13" s="120"/>
      <c r="BR13" s="123"/>
      <c r="BS13" s="121"/>
      <c r="BT13" s="123"/>
      <c r="BU13" s="124"/>
      <c r="BV13" s="123"/>
      <c r="BW13" s="121"/>
      <c r="BX13" s="123"/>
      <c r="BY13" s="121"/>
      <c r="BZ13" s="125"/>
      <c r="CA13" s="122"/>
      <c r="CB13" s="123"/>
      <c r="CC13" s="121"/>
      <c r="CD13" s="123"/>
      <c r="CE13" s="124"/>
      <c r="CF13" s="122"/>
      <c r="CG13" s="122"/>
      <c r="CH13" s="121"/>
      <c r="CI13" s="122"/>
      <c r="CJ13" s="124"/>
      <c r="CK13" s="123"/>
      <c r="CL13" s="121"/>
      <c r="CM13" s="123"/>
      <c r="CN13" s="121"/>
      <c r="CO13" s="125"/>
      <c r="CP13" s="123"/>
      <c r="CQ13" s="121"/>
      <c r="CR13" s="121"/>
      <c r="CS13" s="122"/>
      <c r="CT13" s="125"/>
      <c r="CU13" s="122"/>
      <c r="CV13" s="123"/>
      <c r="CW13" s="121"/>
      <c r="CX13" s="123"/>
      <c r="CY13" s="124"/>
      <c r="CZ13" s="123"/>
      <c r="DA13" s="121"/>
      <c r="DB13" s="123"/>
      <c r="DC13" s="121"/>
      <c r="DD13" s="125"/>
      <c r="DE13" s="122"/>
      <c r="DF13" s="123"/>
      <c r="DG13" s="121"/>
      <c r="DH13" s="121"/>
      <c r="DI13" s="125"/>
      <c r="DJ13" s="122"/>
      <c r="DK13" s="121"/>
      <c r="DL13" s="121"/>
      <c r="DM13" s="122"/>
      <c r="DN13" s="125"/>
      <c r="DO13" s="122"/>
      <c r="DP13" s="121"/>
      <c r="DQ13" s="122"/>
      <c r="DR13" s="123"/>
      <c r="DS13" s="121"/>
      <c r="DT13" s="125"/>
      <c r="DU13" s="122"/>
      <c r="DV13" s="123"/>
      <c r="DW13" s="121"/>
      <c r="DX13" s="123"/>
      <c r="DY13" s="124"/>
      <c r="DZ13" s="123"/>
      <c r="EA13" s="121"/>
      <c r="EB13" s="123"/>
      <c r="EC13" s="121"/>
      <c r="ED13" s="125"/>
      <c r="EE13" s="122"/>
      <c r="EF13" s="123"/>
      <c r="EG13" s="121"/>
      <c r="EH13" s="123"/>
      <c r="EI13" s="124"/>
      <c r="EJ13" s="122"/>
      <c r="EK13" s="122"/>
      <c r="EL13" s="121"/>
      <c r="EM13" s="122"/>
      <c r="EN13" s="124"/>
      <c r="EO13" s="122"/>
      <c r="EP13" s="122"/>
      <c r="EQ13" s="123"/>
      <c r="ER13" s="121"/>
      <c r="ES13" s="124"/>
      <c r="ET13" s="122"/>
      <c r="EU13" s="123"/>
      <c r="EV13" s="121"/>
      <c r="EW13" s="121"/>
      <c r="EX13" s="123"/>
      <c r="EY13" s="124"/>
      <c r="EZ13" s="120"/>
      <c r="FA13" s="121"/>
      <c r="FB13" s="122"/>
      <c r="FC13" s="123"/>
      <c r="FD13" s="124"/>
      <c r="FE13" s="122"/>
      <c r="FF13" s="122"/>
      <c r="FG13" s="123"/>
      <c r="FH13" s="121"/>
      <c r="FI13" s="124"/>
      <c r="FJ13" s="122"/>
      <c r="FK13" s="123"/>
      <c r="FL13" s="121"/>
      <c r="FM13" s="123"/>
      <c r="FN13" s="124"/>
      <c r="FO13" s="123"/>
      <c r="FP13" s="121"/>
      <c r="FQ13" s="123"/>
      <c r="FR13" s="121"/>
      <c r="FS13" s="125"/>
      <c r="FT13" s="122"/>
      <c r="FU13" s="123"/>
      <c r="FV13" s="121"/>
      <c r="FW13" s="123"/>
      <c r="FX13" s="124"/>
      <c r="FY13" s="122"/>
      <c r="FZ13" s="122"/>
      <c r="GA13" s="121"/>
      <c r="GB13" s="122"/>
      <c r="GC13" s="125"/>
      <c r="GD13" s="120"/>
      <c r="GE13" s="121"/>
      <c r="GF13" s="122"/>
      <c r="GG13" s="123"/>
      <c r="GH13" s="124"/>
      <c r="GI13" s="122"/>
      <c r="GJ13" s="122"/>
      <c r="GK13" s="123"/>
      <c r="GL13" s="121"/>
      <c r="GM13" s="124"/>
      <c r="GN13" s="122"/>
      <c r="GO13" s="123"/>
      <c r="GP13" s="121"/>
      <c r="GQ13" s="123"/>
      <c r="GR13" s="124"/>
      <c r="GS13" s="123"/>
      <c r="GT13" s="121"/>
      <c r="GU13" s="123"/>
      <c r="GV13" s="121"/>
      <c r="GW13" s="125"/>
      <c r="GX13" s="122"/>
      <c r="GY13" s="123"/>
      <c r="GZ13" s="121"/>
      <c r="HA13" s="123"/>
      <c r="HB13" s="124"/>
      <c r="HC13" s="122"/>
      <c r="HD13" s="122"/>
      <c r="HE13" s="121"/>
      <c r="HF13" s="122"/>
      <c r="HG13" s="123"/>
      <c r="HH13" s="101"/>
      <c r="HI13" s="122"/>
      <c r="HJ13" s="123"/>
      <c r="HK13" s="121"/>
      <c r="HL13" s="121"/>
      <c r="HM13" s="125"/>
      <c r="HN13" s="123"/>
      <c r="HO13" s="121"/>
      <c r="HP13" s="121"/>
      <c r="HQ13" s="122"/>
      <c r="HR13" s="125"/>
      <c r="HS13" s="122"/>
      <c r="HT13" s="123"/>
      <c r="HU13" s="121"/>
      <c r="HV13" s="123"/>
      <c r="HW13" s="124"/>
      <c r="HX13" s="123"/>
      <c r="HY13" s="121"/>
      <c r="HZ13" s="123"/>
      <c r="IA13" s="121"/>
      <c r="IB13" s="125"/>
      <c r="IC13" s="122"/>
      <c r="ID13" s="123"/>
      <c r="IE13" s="121"/>
      <c r="IF13" s="121"/>
      <c r="IG13" s="125"/>
      <c r="IH13" s="122"/>
      <c r="II13" s="121"/>
      <c r="IJ13" s="121"/>
      <c r="IK13" s="122"/>
      <c r="IL13" s="126"/>
      <c r="IM13" s="120"/>
      <c r="IN13" s="122"/>
      <c r="IO13" s="123"/>
      <c r="IP13" s="121"/>
      <c r="IQ13" s="124"/>
      <c r="IR13" s="120"/>
      <c r="IS13" s="123"/>
      <c r="IT13" s="121"/>
      <c r="IU13" s="123"/>
      <c r="IV13" s="124"/>
      <c r="IW13" s="123"/>
      <c r="IX13" s="121"/>
      <c r="IY13" s="123"/>
      <c r="IZ13" s="121"/>
      <c r="JA13" s="125"/>
      <c r="JB13" s="122"/>
      <c r="JC13" s="123"/>
      <c r="JD13" s="121"/>
      <c r="JE13" s="123"/>
      <c r="JF13" s="124"/>
      <c r="JG13" s="122"/>
      <c r="JH13" s="122"/>
      <c r="JI13" s="121"/>
      <c r="JJ13" s="122"/>
      <c r="JK13" s="124"/>
      <c r="JL13" s="123"/>
      <c r="JM13" s="121"/>
      <c r="JN13" s="123"/>
      <c r="JO13" s="121"/>
      <c r="JP13" s="123"/>
      <c r="JQ13" s="101"/>
      <c r="JR13" s="123"/>
      <c r="JS13" s="121"/>
      <c r="JT13" s="121"/>
      <c r="JU13" s="122"/>
      <c r="JV13" s="125"/>
      <c r="JW13" s="122"/>
      <c r="JX13" s="123"/>
      <c r="JY13" s="121"/>
      <c r="JZ13" s="123"/>
      <c r="KA13" s="124"/>
      <c r="KB13" s="123"/>
      <c r="KC13" s="121"/>
      <c r="KD13" s="123"/>
      <c r="KE13" s="121"/>
      <c r="KF13" s="125"/>
      <c r="KG13" s="122"/>
      <c r="KH13" s="123"/>
      <c r="KI13" s="121"/>
      <c r="KJ13" s="121"/>
      <c r="KK13" s="125"/>
      <c r="KL13" s="122"/>
      <c r="KM13" s="121"/>
      <c r="KN13" s="121"/>
      <c r="KO13" s="122"/>
      <c r="KP13" s="125"/>
      <c r="KQ13" s="122"/>
      <c r="KR13" s="121"/>
      <c r="KS13" s="122"/>
      <c r="KT13" s="123"/>
      <c r="KU13" s="121"/>
      <c r="KV13" s="125"/>
    </row>
    <row r="14" spans="1:309" s="87" customFormat="1">
      <c r="A14" s="377"/>
      <c r="B14" s="376"/>
      <c r="C14" s="100"/>
      <c r="D14" s="108"/>
      <c r="E14" s="105"/>
      <c r="F14" s="106"/>
      <c r="G14" s="107"/>
      <c r="H14" s="105"/>
      <c r="I14" s="105"/>
      <c r="J14" s="106"/>
      <c r="K14" s="108"/>
      <c r="L14" s="107"/>
      <c r="M14" s="105"/>
      <c r="N14" s="106"/>
      <c r="O14" s="108"/>
      <c r="P14" s="106"/>
      <c r="Q14" s="107"/>
      <c r="R14" s="106"/>
      <c r="S14" s="108"/>
      <c r="T14" s="106"/>
      <c r="U14" s="108"/>
      <c r="V14" s="109"/>
      <c r="W14" s="105"/>
      <c r="X14" s="106"/>
      <c r="Y14" s="108"/>
      <c r="Z14" s="106"/>
      <c r="AA14" s="107"/>
      <c r="AB14" s="105"/>
      <c r="AC14" s="105"/>
      <c r="AD14" s="105"/>
      <c r="AE14" s="105"/>
      <c r="AF14" s="109"/>
      <c r="AG14" s="104"/>
      <c r="AH14" s="106"/>
      <c r="AI14" s="108"/>
      <c r="AJ14" s="108"/>
      <c r="AK14" s="109"/>
      <c r="AL14" s="106"/>
      <c r="AM14" s="108"/>
      <c r="AN14" s="108"/>
      <c r="AO14" s="105"/>
      <c r="AP14" s="109"/>
      <c r="AQ14" s="105"/>
      <c r="AR14" s="106"/>
      <c r="AS14" s="108"/>
      <c r="AT14" s="106"/>
      <c r="AU14" s="107"/>
      <c r="AV14" s="106"/>
      <c r="AW14" s="108"/>
      <c r="AX14" s="106"/>
      <c r="AY14" s="108"/>
      <c r="AZ14" s="109"/>
      <c r="BA14" s="105"/>
      <c r="BB14" s="106"/>
      <c r="BC14" s="108"/>
      <c r="BD14" s="108"/>
      <c r="BE14" s="109"/>
      <c r="BF14" s="105"/>
      <c r="BG14" s="98"/>
      <c r="BH14" s="108"/>
      <c r="BI14" s="105"/>
      <c r="BJ14" s="106"/>
      <c r="BK14" s="108"/>
      <c r="BL14" s="104"/>
      <c r="BM14" s="105"/>
      <c r="BN14" s="106"/>
      <c r="BO14" s="108"/>
      <c r="BP14" s="107"/>
      <c r="BQ14" s="104"/>
      <c r="BR14" s="106"/>
      <c r="BS14" s="108"/>
      <c r="BT14" s="106"/>
      <c r="BU14" s="107"/>
      <c r="BV14" s="106"/>
      <c r="BW14" s="108"/>
      <c r="BX14" s="106"/>
      <c r="BY14" s="108"/>
      <c r="BZ14" s="109"/>
      <c r="CA14" s="105"/>
      <c r="CB14" s="106"/>
      <c r="CC14" s="108"/>
      <c r="CD14" s="106"/>
      <c r="CE14" s="107"/>
      <c r="CF14" s="105"/>
      <c r="CG14" s="105"/>
      <c r="CH14" s="105"/>
      <c r="CI14" s="105"/>
      <c r="CJ14" s="99"/>
      <c r="CK14" s="106"/>
      <c r="CL14" s="108"/>
      <c r="CM14" s="106"/>
      <c r="CN14" s="108"/>
      <c r="CO14" s="109"/>
      <c r="CP14" s="106"/>
      <c r="CQ14" s="108"/>
      <c r="CR14" s="108"/>
      <c r="CS14" s="105"/>
      <c r="CT14" s="109"/>
      <c r="CU14" s="105"/>
      <c r="CV14" s="106"/>
      <c r="CW14" s="108"/>
      <c r="CX14" s="106"/>
      <c r="CY14" s="107"/>
      <c r="CZ14" s="106"/>
      <c r="DA14" s="108"/>
      <c r="DB14" s="106"/>
      <c r="DC14" s="108"/>
      <c r="DD14" s="109"/>
      <c r="DE14" s="105"/>
      <c r="DF14" s="106"/>
      <c r="DG14" s="108"/>
      <c r="DH14" s="108"/>
      <c r="DI14" s="109"/>
      <c r="DJ14" s="105"/>
      <c r="DK14" s="98"/>
      <c r="DL14" s="108"/>
      <c r="DM14" s="105"/>
      <c r="DN14" s="109"/>
      <c r="DO14" s="105"/>
      <c r="DP14" s="108"/>
      <c r="DQ14" s="105"/>
      <c r="DR14" s="106"/>
      <c r="DS14" s="108"/>
      <c r="DT14" s="109"/>
      <c r="DU14" s="105"/>
      <c r="DV14" s="106"/>
      <c r="DW14" s="108"/>
      <c r="DX14" s="106"/>
      <c r="DY14" s="107"/>
      <c r="DZ14" s="106"/>
      <c r="EA14" s="108"/>
      <c r="EB14" s="106"/>
      <c r="EC14" s="108"/>
      <c r="ED14" s="109"/>
      <c r="EE14" s="105"/>
      <c r="EF14" s="106"/>
      <c r="EG14" s="108"/>
      <c r="EH14" s="106"/>
      <c r="EI14" s="107"/>
      <c r="EJ14" s="105"/>
      <c r="EK14" s="105"/>
      <c r="EL14" s="105"/>
      <c r="EM14" s="105"/>
      <c r="EN14" s="99"/>
      <c r="EO14" s="105"/>
      <c r="EP14" s="105"/>
      <c r="EQ14" s="106"/>
      <c r="ER14" s="108"/>
      <c r="ES14" s="107"/>
      <c r="ET14" s="105"/>
      <c r="EU14" s="106"/>
      <c r="EV14" s="108"/>
      <c r="EW14" s="108"/>
      <c r="EX14" s="106"/>
      <c r="EY14" s="99"/>
      <c r="EZ14" s="100"/>
      <c r="FA14" s="108"/>
      <c r="FB14" s="105"/>
      <c r="FC14" s="106"/>
      <c r="FD14" s="107"/>
      <c r="FE14" s="105"/>
      <c r="FF14" s="105"/>
      <c r="FG14" s="106"/>
      <c r="FH14" s="108"/>
      <c r="FI14" s="107"/>
      <c r="FJ14" s="105"/>
      <c r="FK14" s="106"/>
      <c r="FL14" s="108"/>
      <c r="FM14" s="106"/>
      <c r="FN14" s="107"/>
      <c r="FO14" s="106"/>
      <c r="FP14" s="108"/>
      <c r="FQ14" s="106"/>
      <c r="FR14" s="108"/>
      <c r="FS14" s="109"/>
      <c r="FT14" s="105"/>
      <c r="FU14" s="106"/>
      <c r="FV14" s="108"/>
      <c r="FW14" s="106"/>
      <c r="FX14" s="107"/>
      <c r="FY14" s="105"/>
      <c r="FZ14" s="105"/>
      <c r="GA14" s="105"/>
      <c r="GB14" s="105"/>
      <c r="GC14" s="109"/>
      <c r="GD14" s="100"/>
      <c r="GE14" s="108"/>
      <c r="GF14" s="105"/>
      <c r="GG14" s="106"/>
      <c r="GH14" s="107"/>
      <c r="GI14" s="105"/>
      <c r="GJ14" s="105"/>
      <c r="GK14" s="106"/>
      <c r="GL14" s="108"/>
      <c r="GM14" s="107"/>
      <c r="GN14" s="105"/>
      <c r="GO14" s="106"/>
      <c r="GP14" s="108"/>
      <c r="GQ14" s="106"/>
      <c r="GR14" s="107"/>
      <c r="GS14" s="106"/>
      <c r="GT14" s="108"/>
      <c r="GU14" s="106"/>
      <c r="GV14" s="108"/>
      <c r="GW14" s="109"/>
      <c r="GX14" s="105"/>
      <c r="GY14" s="106"/>
      <c r="GZ14" s="108"/>
      <c r="HA14" s="106"/>
      <c r="HB14" s="107"/>
      <c r="HC14" s="105"/>
      <c r="HD14" s="105"/>
      <c r="HE14" s="105"/>
      <c r="HF14" s="105"/>
      <c r="HG14" s="106"/>
      <c r="HH14" s="110"/>
      <c r="HI14" s="105"/>
      <c r="HJ14" s="106"/>
      <c r="HK14" s="108"/>
      <c r="HL14" s="108"/>
      <c r="HM14" s="109"/>
      <c r="HN14" s="106"/>
      <c r="HO14" s="108"/>
      <c r="HP14" s="108"/>
      <c r="HQ14" s="105"/>
      <c r="HR14" s="109"/>
      <c r="HS14" s="105"/>
      <c r="HT14" s="106"/>
      <c r="HU14" s="108"/>
      <c r="HV14" s="106"/>
      <c r="HW14" s="107"/>
      <c r="HX14" s="106"/>
      <c r="HY14" s="108"/>
      <c r="HZ14" s="106"/>
      <c r="IA14" s="108"/>
      <c r="IB14" s="109"/>
      <c r="IC14" s="105"/>
      <c r="ID14" s="106"/>
      <c r="IE14" s="108"/>
      <c r="IF14" s="108"/>
      <c r="IG14" s="109"/>
      <c r="IH14" s="105"/>
      <c r="II14" s="98"/>
      <c r="IJ14" s="108"/>
      <c r="IK14" s="105"/>
      <c r="IL14" s="111"/>
      <c r="IM14" s="104"/>
      <c r="IN14" s="105"/>
      <c r="IO14" s="106"/>
      <c r="IP14" s="108"/>
      <c r="IQ14" s="107"/>
      <c r="IR14" s="104"/>
      <c r="IS14" s="106"/>
      <c r="IT14" s="108"/>
      <c r="IU14" s="106"/>
      <c r="IV14" s="107"/>
      <c r="IW14" s="106"/>
      <c r="IX14" s="108"/>
      <c r="IY14" s="106"/>
      <c r="IZ14" s="108"/>
      <c r="JA14" s="109"/>
      <c r="JB14" s="105"/>
      <c r="JC14" s="106"/>
      <c r="JD14" s="108"/>
      <c r="JE14" s="106"/>
      <c r="JF14" s="107"/>
      <c r="JG14" s="105"/>
      <c r="JH14" s="105"/>
      <c r="JI14" s="105"/>
      <c r="JJ14" s="105"/>
      <c r="JK14" s="99"/>
      <c r="JL14" s="106"/>
      <c r="JM14" s="108"/>
      <c r="JN14" s="106"/>
      <c r="JO14" s="108"/>
      <c r="JP14" s="106"/>
      <c r="JQ14" s="110"/>
      <c r="JR14" s="106"/>
      <c r="JS14" s="108"/>
      <c r="JT14" s="108"/>
      <c r="JU14" s="105"/>
      <c r="JV14" s="109"/>
      <c r="JW14" s="105"/>
      <c r="JX14" s="106"/>
      <c r="JY14" s="108"/>
      <c r="JZ14" s="106"/>
      <c r="KA14" s="107"/>
      <c r="KB14" s="106"/>
      <c r="KC14" s="108"/>
      <c r="KD14" s="106"/>
      <c r="KE14" s="108"/>
      <c r="KF14" s="109"/>
      <c r="KG14" s="105"/>
      <c r="KH14" s="106"/>
      <c r="KI14" s="108"/>
      <c r="KJ14" s="108"/>
      <c r="KK14" s="109"/>
      <c r="KL14" s="105"/>
      <c r="KM14" s="98"/>
      <c r="KN14" s="108"/>
      <c r="KO14" s="105"/>
      <c r="KP14" s="109"/>
      <c r="KQ14" s="105"/>
      <c r="KR14" s="108"/>
      <c r="KS14" s="105"/>
      <c r="KT14" s="106"/>
      <c r="KU14" s="108"/>
      <c r="KV14" s="109"/>
    </row>
    <row r="15" spans="1:309" s="87" customFormat="1">
      <c r="A15" s="377"/>
      <c r="B15" s="376"/>
      <c r="C15" s="104"/>
      <c r="D15" s="105"/>
      <c r="E15" s="105"/>
      <c r="F15" s="106"/>
      <c r="G15" s="107"/>
      <c r="H15" s="105"/>
      <c r="I15" s="105"/>
      <c r="J15" s="106"/>
      <c r="K15" s="108"/>
      <c r="L15" s="107"/>
      <c r="M15" s="105"/>
      <c r="N15" s="106"/>
      <c r="O15" s="108"/>
      <c r="P15" s="106"/>
      <c r="Q15" s="107"/>
      <c r="R15" s="106"/>
      <c r="S15" s="108"/>
      <c r="T15" s="106"/>
      <c r="U15" s="108"/>
      <c r="V15" s="109"/>
      <c r="W15" s="105"/>
      <c r="X15" s="106"/>
      <c r="Y15" s="108"/>
      <c r="Z15" s="106"/>
      <c r="AA15" s="107"/>
      <c r="AB15" s="105"/>
      <c r="AC15" s="105"/>
      <c r="AD15" s="105"/>
      <c r="AE15" s="105"/>
      <c r="AF15" s="109"/>
      <c r="AG15" s="104"/>
      <c r="AH15" s="106"/>
      <c r="AI15" s="108"/>
      <c r="AJ15" s="108"/>
      <c r="AK15" s="109"/>
      <c r="AL15" s="106"/>
      <c r="AM15" s="108"/>
      <c r="AN15" s="108"/>
      <c r="AO15" s="105"/>
      <c r="AP15" s="109"/>
      <c r="AQ15" s="105"/>
      <c r="AR15" s="106"/>
      <c r="AS15" s="108"/>
      <c r="AT15" s="106"/>
      <c r="AU15" s="107"/>
      <c r="AV15" s="106"/>
      <c r="AW15" s="108"/>
      <c r="AX15" s="106"/>
      <c r="AY15" s="108"/>
      <c r="AZ15" s="109"/>
      <c r="BA15" s="105"/>
      <c r="BB15" s="106"/>
      <c r="BC15" s="108"/>
      <c r="BD15" s="108"/>
      <c r="BE15" s="109"/>
      <c r="BF15" s="105"/>
      <c r="BG15" s="108"/>
      <c r="BH15" s="105"/>
      <c r="BI15" s="105"/>
      <c r="BJ15" s="106"/>
      <c r="BK15" s="108"/>
      <c r="BL15" s="104"/>
      <c r="BM15" s="105"/>
      <c r="BN15" s="106"/>
      <c r="BO15" s="108"/>
      <c r="BP15" s="107"/>
      <c r="BQ15" s="104"/>
      <c r="BR15" s="106"/>
      <c r="BS15" s="108"/>
      <c r="BT15" s="106"/>
      <c r="BU15" s="107"/>
      <c r="BV15" s="106"/>
      <c r="BW15" s="108"/>
      <c r="BX15" s="106"/>
      <c r="BY15" s="108"/>
      <c r="BZ15" s="109"/>
      <c r="CA15" s="105"/>
      <c r="CB15" s="106"/>
      <c r="CC15" s="108"/>
      <c r="CD15" s="106"/>
      <c r="CE15" s="107"/>
      <c r="CF15" s="105"/>
      <c r="CG15" s="105"/>
      <c r="CH15" s="105"/>
      <c r="CI15" s="105"/>
      <c r="CJ15" s="107"/>
      <c r="CK15" s="106"/>
      <c r="CL15" s="108"/>
      <c r="CM15" s="106"/>
      <c r="CN15" s="108"/>
      <c r="CO15" s="109"/>
      <c r="CP15" s="106"/>
      <c r="CQ15" s="108"/>
      <c r="CR15" s="108"/>
      <c r="CS15" s="105"/>
      <c r="CT15" s="109"/>
      <c r="CU15" s="105"/>
      <c r="CV15" s="106"/>
      <c r="CW15" s="108"/>
      <c r="CX15" s="106"/>
      <c r="CY15" s="107"/>
      <c r="CZ15" s="106"/>
      <c r="DA15" s="108"/>
      <c r="DB15" s="106"/>
      <c r="DC15" s="108"/>
      <c r="DD15" s="109"/>
      <c r="DE15" s="105"/>
      <c r="DF15" s="106"/>
      <c r="DG15" s="108"/>
      <c r="DH15" s="108"/>
      <c r="DI15" s="109"/>
      <c r="DJ15" s="105"/>
      <c r="DK15" s="108"/>
      <c r="DL15" s="105"/>
      <c r="DM15" s="105"/>
      <c r="DN15" s="109"/>
      <c r="DO15" s="105"/>
      <c r="DP15" s="108"/>
      <c r="DQ15" s="105"/>
      <c r="DR15" s="106"/>
      <c r="DS15" s="108"/>
      <c r="DT15" s="109"/>
      <c r="DU15" s="105"/>
      <c r="DV15" s="106"/>
      <c r="DW15" s="108"/>
      <c r="DX15" s="106"/>
      <c r="DY15" s="107"/>
      <c r="DZ15" s="106"/>
      <c r="EA15" s="108"/>
      <c r="EB15" s="106"/>
      <c r="EC15" s="108"/>
      <c r="ED15" s="109"/>
      <c r="EE15" s="105"/>
      <c r="EF15" s="106"/>
      <c r="EG15" s="108"/>
      <c r="EH15" s="106"/>
      <c r="EI15" s="107"/>
      <c r="EJ15" s="105"/>
      <c r="EK15" s="105"/>
      <c r="EL15" s="105"/>
      <c r="EM15" s="105"/>
      <c r="EN15" s="107"/>
      <c r="EO15" s="105"/>
      <c r="EP15" s="105"/>
      <c r="EQ15" s="106"/>
      <c r="ER15" s="108"/>
      <c r="ES15" s="107"/>
      <c r="ET15" s="105"/>
      <c r="EU15" s="106"/>
      <c r="EV15" s="108"/>
      <c r="EW15" s="108"/>
      <c r="EX15" s="106"/>
      <c r="EY15" s="107"/>
      <c r="EZ15" s="104"/>
      <c r="FA15" s="105"/>
      <c r="FB15" s="105"/>
      <c r="FC15" s="106"/>
      <c r="FD15" s="107"/>
      <c r="FE15" s="105"/>
      <c r="FF15" s="105"/>
      <c r="FG15" s="106"/>
      <c r="FH15" s="108"/>
      <c r="FI15" s="107"/>
      <c r="FJ15" s="105"/>
      <c r="FK15" s="106"/>
      <c r="FL15" s="108"/>
      <c r="FM15" s="106"/>
      <c r="FN15" s="107"/>
      <c r="FO15" s="106"/>
      <c r="FP15" s="108"/>
      <c r="FQ15" s="106"/>
      <c r="FR15" s="108"/>
      <c r="FS15" s="109"/>
      <c r="FT15" s="105"/>
      <c r="FU15" s="106"/>
      <c r="FV15" s="108"/>
      <c r="FW15" s="106"/>
      <c r="FX15" s="107"/>
      <c r="FY15" s="105"/>
      <c r="FZ15" s="105"/>
      <c r="GA15" s="105"/>
      <c r="GB15" s="105"/>
      <c r="GC15" s="109"/>
      <c r="GD15" s="104"/>
      <c r="GE15" s="105"/>
      <c r="GF15" s="105"/>
      <c r="GG15" s="106"/>
      <c r="GH15" s="107"/>
      <c r="GI15" s="105"/>
      <c r="GJ15" s="105"/>
      <c r="GK15" s="106"/>
      <c r="GL15" s="108"/>
      <c r="GM15" s="107"/>
      <c r="GN15" s="105"/>
      <c r="GO15" s="106"/>
      <c r="GP15" s="108"/>
      <c r="GQ15" s="106"/>
      <c r="GR15" s="107"/>
      <c r="GS15" s="106"/>
      <c r="GT15" s="108"/>
      <c r="GU15" s="106"/>
      <c r="GV15" s="108"/>
      <c r="GW15" s="109"/>
      <c r="GX15" s="105"/>
      <c r="GY15" s="106"/>
      <c r="GZ15" s="108"/>
      <c r="HA15" s="106"/>
      <c r="HB15" s="107"/>
      <c r="HC15" s="105"/>
      <c r="HD15" s="105"/>
      <c r="HE15" s="105"/>
      <c r="HF15" s="105"/>
      <c r="HG15" s="106"/>
      <c r="HH15" s="110"/>
      <c r="HI15" s="105"/>
      <c r="HJ15" s="106"/>
      <c r="HK15" s="108"/>
      <c r="HL15" s="108"/>
      <c r="HM15" s="109"/>
      <c r="HN15" s="106"/>
      <c r="HO15" s="108"/>
      <c r="HP15" s="108"/>
      <c r="HQ15" s="105"/>
      <c r="HR15" s="109"/>
      <c r="HS15" s="105"/>
      <c r="HT15" s="106"/>
      <c r="HU15" s="108"/>
      <c r="HV15" s="106"/>
      <c r="HW15" s="107"/>
      <c r="HX15" s="106"/>
      <c r="HY15" s="108"/>
      <c r="HZ15" s="106"/>
      <c r="IA15" s="108"/>
      <c r="IB15" s="109"/>
      <c r="IC15" s="105"/>
      <c r="ID15" s="106"/>
      <c r="IE15" s="108"/>
      <c r="IF15" s="108"/>
      <c r="IG15" s="109"/>
      <c r="IH15" s="105"/>
      <c r="II15" s="108"/>
      <c r="IJ15" s="105"/>
      <c r="IK15" s="105"/>
      <c r="IL15" s="111"/>
      <c r="IM15" s="104"/>
      <c r="IN15" s="105"/>
      <c r="IO15" s="106"/>
      <c r="IP15" s="108"/>
      <c r="IQ15" s="107"/>
      <c r="IR15" s="104"/>
      <c r="IS15" s="106"/>
      <c r="IT15" s="108"/>
      <c r="IU15" s="106"/>
      <c r="IV15" s="107"/>
      <c r="IW15" s="106"/>
      <c r="IX15" s="108"/>
      <c r="IY15" s="106"/>
      <c r="IZ15" s="108"/>
      <c r="JA15" s="109"/>
      <c r="JB15" s="105"/>
      <c r="JC15" s="106"/>
      <c r="JD15" s="108"/>
      <c r="JE15" s="106"/>
      <c r="JF15" s="107"/>
      <c r="JG15" s="105"/>
      <c r="JH15" s="105"/>
      <c r="JI15" s="105"/>
      <c r="JJ15" s="105"/>
      <c r="JK15" s="107"/>
      <c r="JL15" s="106"/>
      <c r="JM15" s="108"/>
      <c r="JN15" s="106"/>
      <c r="JO15" s="108"/>
      <c r="JP15" s="106"/>
      <c r="JQ15" s="110"/>
      <c r="JR15" s="106"/>
      <c r="JS15" s="108"/>
      <c r="JT15" s="108"/>
      <c r="JU15" s="105"/>
      <c r="JV15" s="109"/>
      <c r="JW15" s="105"/>
      <c r="JX15" s="106"/>
      <c r="JY15" s="108"/>
      <c r="JZ15" s="106"/>
      <c r="KA15" s="107"/>
      <c r="KB15" s="106"/>
      <c r="KC15" s="108"/>
      <c r="KD15" s="106"/>
      <c r="KE15" s="108"/>
      <c r="KF15" s="109"/>
      <c r="KG15" s="105"/>
      <c r="KH15" s="106"/>
      <c r="KI15" s="108"/>
      <c r="KJ15" s="108"/>
      <c r="KK15" s="109"/>
      <c r="KL15" s="105"/>
      <c r="KM15" s="108"/>
      <c r="KN15" s="105"/>
      <c r="KO15" s="105"/>
      <c r="KP15" s="109"/>
      <c r="KQ15" s="105"/>
      <c r="KR15" s="108"/>
      <c r="KS15" s="105"/>
      <c r="KT15" s="106"/>
      <c r="KU15" s="108"/>
      <c r="KV15" s="109"/>
    </row>
    <row r="16" spans="1:309" s="87" customFormat="1">
      <c r="A16" s="377"/>
      <c r="B16" s="376"/>
      <c r="C16" s="104"/>
      <c r="D16" s="108"/>
      <c r="E16" s="105"/>
      <c r="F16" s="106"/>
      <c r="G16" s="107"/>
      <c r="H16" s="105"/>
      <c r="I16" s="105"/>
      <c r="J16" s="106"/>
      <c r="K16" s="108"/>
      <c r="L16" s="107"/>
      <c r="M16" s="105"/>
      <c r="N16" s="106"/>
      <c r="O16" s="108"/>
      <c r="P16" s="106"/>
      <c r="Q16" s="107"/>
      <c r="R16" s="106"/>
      <c r="S16" s="108"/>
      <c r="T16" s="106"/>
      <c r="U16" s="108"/>
      <c r="V16" s="109"/>
      <c r="W16" s="105"/>
      <c r="X16" s="106"/>
      <c r="Y16" s="108"/>
      <c r="Z16" s="106"/>
      <c r="AA16" s="107"/>
      <c r="AB16" s="105"/>
      <c r="AC16" s="105"/>
      <c r="AD16" s="105"/>
      <c r="AE16" s="105"/>
      <c r="AF16" s="109"/>
      <c r="AG16" s="104"/>
      <c r="AH16" s="106"/>
      <c r="AI16" s="108"/>
      <c r="AJ16" s="108"/>
      <c r="AK16" s="109"/>
      <c r="AL16" s="106"/>
      <c r="AM16" s="108"/>
      <c r="AN16" s="108"/>
      <c r="AO16" s="105"/>
      <c r="AP16" s="109"/>
      <c r="AQ16" s="105"/>
      <c r="AR16" s="106"/>
      <c r="AS16" s="108"/>
      <c r="AT16" s="106"/>
      <c r="AU16" s="107"/>
      <c r="AV16" s="106"/>
      <c r="AW16" s="108"/>
      <c r="AX16" s="106"/>
      <c r="AY16" s="108"/>
      <c r="AZ16" s="109"/>
      <c r="BA16" s="105"/>
      <c r="BB16" s="106"/>
      <c r="BC16" s="108"/>
      <c r="BD16" s="108"/>
      <c r="BE16" s="109"/>
      <c r="BF16" s="105"/>
      <c r="BG16" s="108"/>
      <c r="BH16" s="108"/>
      <c r="BI16" s="105"/>
      <c r="BJ16" s="106"/>
      <c r="BK16" s="108"/>
      <c r="BL16" s="104"/>
      <c r="BM16" s="105"/>
      <c r="BN16" s="106"/>
      <c r="BO16" s="108"/>
      <c r="BP16" s="107"/>
      <c r="BQ16" s="104"/>
      <c r="BR16" s="106"/>
      <c r="BS16" s="108"/>
      <c r="BT16" s="106"/>
      <c r="BU16" s="107"/>
      <c r="BV16" s="106"/>
      <c r="BW16" s="108"/>
      <c r="BX16" s="106"/>
      <c r="BY16" s="108"/>
      <c r="BZ16" s="109"/>
      <c r="CA16" s="105"/>
      <c r="CB16" s="106"/>
      <c r="CC16" s="108"/>
      <c r="CD16" s="106"/>
      <c r="CE16" s="107"/>
      <c r="CF16" s="105"/>
      <c r="CG16" s="105"/>
      <c r="CH16" s="105"/>
      <c r="CI16" s="105"/>
      <c r="CJ16" s="107"/>
      <c r="CK16" s="106"/>
      <c r="CL16" s="108"/>
      <c r="CM16" s="106"/>
      <c r="CN16" s="108"/>
      <c r="CO16" s="109"/>
      <c r="CP16" s="106"/>
      <c r="CQ16" s="108"/>
      <c r="CR16" s="108"/>
      <c r="CS16" s="105"/>
      <c r="CT16" s="109"/>
      <c r="CU16" s="105"/>
      <c r="CV16" s="106"/>
      <c r="CW16" s="108"/>
      <c r="CX16" s="106"/>
      <c r="CY16" s="107"/>
      <c r="CZ16" s="106"/>
      <c r="DA16" s="108"/>
      <c r="DB16" s="106"/>
      <c r="DC16" s="108"/>
      <c r="DD16" s="109"/>
      <c r="DE16" s="105"/>
      <c r="DF16" s="106"/>
      <c r="DG16" s="108"/>
      <c r="DH16" s="108"/>
      <c r="DI16" s="109"/>
      <c r="DJ16" s="105"/>
      <c r="DK16" s="108"/>
      <c r="DL16" s="108"/>
      <c r="DM16" s="105"/>
      <c r="DN16" s="109"/>
      <c r="DO16" s="105"/>
      <c r="DP16" s="108"/>
      <c r="DQ16" s="105"/>
      <c r="DR16" s="106"/>
      <c r="DS16" s="108"/>
      <c r="DT16" s="109"/>
      <c r="DU16" s="105"/>
      <c r="DV16" s="106"/>
      <c r="DW16" s="108"/>
      <c r="DX16" s="106"/>
      <c r="DY16" s="107"/>
      <c r="DZ16" s="106"/>
      <c r="EA16" s="108"/>
      <c r="EB16" s="106"/>
      <c r="EC16" s="108"/>
      <c r="ED16" s="109"/>
      <c r="EE16" s="105"/>
      <c r="EF16" s="106"/>
      <c r="EG16" s="108"/>
      <c r="EH16" s="106"/>
      <c r="EI16" s="107"/>
      <c r="EJ16" s="105"/>
      <c r="EK16" s="105"/>
      <c r="EL16" s="105"/>
      <c r="EM16" s="105"/>
      <c r="EN16" s="107"/>
      <c r="EO16" s="105"/>
      <c r="EP16" s="105"/>
      <c r="EQ16" s="106"/>
      <c r="ER16" s="108"/>
      <c r="ES16" s="107"/>
      <c r="ET16" s="105"/>
      <c r="EU16" s="106"/>
      <c r="EV16" s="108"/>
      <c r="EW16" s="108"/>
      <c r="EX16" s="106"/>
      <c r="EY16" s="107"/>
      <c r="EZ16" s="104"/>
      <c r="FA16" s="108"/>
      <c r="FB16" s="105"/>
      <c r="FC16" s="106"/>
      <c r="FD16" s="107"/>
      <c r="FE16" s="105"/>
      <c r="FF16" s="105"/>
      <c r="FG16" s="106"/>
      <c r="FH16" s="108"/>
      <c r="FI16" s="107"/>
      <c r="FJ16" s="105"/>
      <c r="FK16" s="106"/>
      <c r="FL16" s="108"/>
      <c r="FM16" s="106"/>
      <c r="FN16" s="107"/>
      <c r="FO16" s="106"/>
      <c r="FP16" s="108"/>
      <c r="FQ16" s="106"/>
      <c r="FR16" s="108"/>
      <c r="FS16" s="109"/>
      <c r="FT16" s="105"/>
      <c r="FU16" s="106"/>
      <c r="FV16" s="108"/>
      <c r="FW16" s="106"/>
      <c r="FX16" s="107"/>
      <c r="FY16" s="105"/>
      <c r="FZ16" s="105"/>
      <c r="GA16" s="105"/>
      <c r="GB16" s="105"/>
      <c r="GC16" s="109"/>
      <c r="GD16" s="104"/>
      <c r="GE16" s="108"/>
      <c r="GF16" s="105"/>
      <c r="GG16" s="106"/>
      <c r="GH16" s="107"/>
      <c r="GI16" s="105"/>
      <c r="GJ16" s="105"/>
      <c r="GK16" s="106"/>
      <c r="GL16" s="108"/>
      <c r="GM16" s="107"/>
      <c r="GN16" s="105"/>
      <c r="GO16" s="106"/>
      <c r="GP16" s="108"/>
      <c r="GQ16" s="106"/>
      <c r="GR16" s="107"/>
      <c r="GS16" s="106"/>
      <c r="GT16" s="108"/>
      <c r="GU16" s="106"/>
      <c r="GV16" s="108"/>
      <c r="GW16" s="109"/>
      <c r="GX16" s="105"/>
      <c r="GY16" s="106"/>
      <c r="GZ16" s="108"/>
      <c r="HA16" s="106"/>
      <c r="HB16" s="107"/>
      <c r="HC16" s="105"/>
      <c r="HD16" s="105"/>
      <c r="HE16" s="105"/>
      <c r="HF16" s="105"/>
      <c r="HG16" s="106"/>
      <c r="HH16" s="110"/>
      <c r="HI16" s="105"/>
      <c r="HJ16" s="106"/>
      <c r="HK16" s="108"/>
      <c r="HL16" s="108"/>
      <c r="HM16" s="109"/>
      <c r="HN16" s="106"/>
      <c r="HO16" s="108"/>
      <c r="HP16" s="108"/>
      <c r="HQ16" s="105"/>
      <c r="HR16" s="109"/>
      <c r="HS16" s="105"/>
      <c r="HT16" s="106"/>
      <c r="HU16" s="108"/>
      <c r="HV16" s="106"/>
      <c r="HW16" s="107"/>
      <c r="HX16" s="106"/>
      <c r="HY16" s="108"/>
      <c r="HZ16" s="106"/>
      <c r="IA16" s="108"/>
      <c r="IB16" s="109"/>
      <c r="IC16" s="105"/>
      <c r="ID16" s="106"/>
      <c r="IE16" s="108"/>
      <c r="IF16" s="108"/>
      <c r="IG16" s="109"/>
      <c r="IH16" s="105"/>
      <c r="II16" s="108"/>
      <c r="IJ16" s="108"/>
      <c r="IK16" s="105"/>
      <c r="IL16" s="111"/>
      <c r="IM16" s="104"/>
      <c r="IN16" s="105"/>
      <c r="IO16" s="106"/>
      <c r="IP16" s="108"/>
      <c r="IQ16" s="107"/>
      <c r="IR16" s="104"/>
      <c r="IS16" s="106"/>
      <c r="IT16" s="108"/>
      <c r="IU16" s="106"/>
      <c r="IV16" s="107"/>
      <c r="IW16" s="106"/>
      <c r="IX16" s="108"/>
      <c r="IY16" s="106"/>
      <c r="IZ16" s="108"/>
      <c r="JA16" s="109"/>
      <c r="JB16" s="105"/>
      <c r="JC16" s="106"/>
      <c r="JD16" s="108"/>
      <c r="JE16" s="106"/>
      <c r="JF16" s="107"/>
      <c r="JG16" s="105"/>
      <c r="JH16" s="105"/>
      <c r="JI16" s="105"/>
      <c r="JJ16" s="105"/>
      <c r="JK16" s="107"/>
      <c r="JL16" s="106"/>
      <c r="JM16" s="108"/>
      <c r="JN16" s="106"/>
      <c r="JO16" s="108"/>
      <c r="JP16" s="106"/>
      <c r="JQ16" s="110"/>
      <c r="JR16" s="106"/>
      <c r="JS16" s="108"/>
      <c r="JT16" s="108"/>
      <c r="JU16" s="105"/>
      <c r="JV16" s="109"/>
      <c r="JW16" s="105"/>
      <c r="JX16" s="106"/>
      <c r="JY16" s="108"/>
      <c r="JZ16" s="106"/>
      <c r="KA16" s="107"/>
      <c r="KB16" s="106"/>
      <c r="KC16" s="108"/>
      <c r="KD16" s="106"/>
      <c r="KE16" s="108"/>
      <c r="KF16" s="109"/>
      <c r="KG16" s="105"/>
      <c r="KH16" s="106"/>
      <c r="KI16" s="108"/>
      <c r="KJ16" s="108"/>
      <c r="KK16" s="109"/>
      <c r="KL16" s="105"/>
      <c r="KM16" s="108"/>
      <c r="KN16" s="108"/>
      <c r="KO16" s="105"/>
      <c r="KP16" s="109"/>
      <c r="KQ16" s="105"/>
      <c r="KR16" s="108"/>
      <c r="KS16" s="105"/>
      <c r="KT16" s="106"/>
      <c r="KU16" s="108"/>
      <c r="KV16" s="109"/>
    </row>
    <row r="17" spans="1:308" s="87" customFormat="1">
      <c r="A17" s="377"/>
      <c r="B17" s="376"/>
      <c r="C17" s="378"/>
      <c r="D17" s="127"/>
      <c r="E17" s="128"/>
      <c r="F17" s="129"/>
      <c r="G17" s="130"/>
      <c r="H17" s="128"/>
      <c r="I17" s="128"/>
      <c r="J17" s="129"/>
      <c r="K17" s="127"/>
      <c r="L17" s="130"/>
      <c r="M17" s="128"/>
      <c r="N17" s="129"/>
      <c r="O17" s="127"/>
      <c r="P17" s="129"/>
      <c r="Q17" s="130"/>
      <c r="R17" s="129"/>
      <c r="S17" s="127"/>
      <c r="T17" s="129"/>
      <c r="U17" s="127"/>
      <c r="V17" s="131"/>
      <c r="W17" s="128"/>
      <c r="X17" s="129"/>
      <c r="Y17" s="127"/>
      <c r="Z17" s="129"/>
      <c r="AA17" s="130"/>
      <c r="AB17" s="128"/>
      <c r="AC17" s="128"/>
      <c r="AD17" s="127"/>
      <c r="AE17" s="128"/>
      <c r="AF17" s="131"/>
      <c r="AG17" s="132"/>
      <c r="AH17" s="129"/>
      <c r="AI17" s="127"/>
      <c r="AJ17" s="127"/>
      <c r="AK17" s="131"/>
      <c r="AL17" s="129"/>
      <c r="AM17" s="127"/>
      <c r="AN17" s="127"/>
      <c r="AO17" s="128"/>
      <c r="AP17" s="131"/>
      <c r="AQ17" s="128"/>
      <c r="AR17" s="129"/>
      <c r="AS17" s="127"/>
      <c r="AT17" s="129"/>
      <c r="AU17" s="130"/>
      <c r="AV17" s="129"/>
      <c r="AW17" s="127"/>
      <c r="AX17" s="129"/>
      <c r="AY17" s="127"/>
      <c r="AZ17" s="131"/>
      <c r="BA17" s="128"/>
      <c r="BB17" s="129"/>
      <c r="BC17" s="127"/>
      <c r="BD17" s="127"/>
      <c r="BE17" s="131"/>
      <c r="BF17" s="128"/>
      <c r="BG17" s="133"/>
      <c r="BH17" s="127"/>
      <c r="BI17" s="128"/>
      <c r="BJ17" s="129"/>
      <c r="BK17" s="127"/>
      <c r="BL17" s="132"/>
      <c r="BM17" s="128"/>
      <c r="BN17" s="129"/>
      <c r="BO17" s="127"/>
      <c r="BP17" s="130"/>
      <c r="BQ17" s="132"/>
      <c r="BR17" s="129"/>
      <c r="BS17" s="127"/>
      <c r="BT17" s="129"/>
      <c r="BU17" s="130"/>
      <c r="BV17" s="129"/>
      <c r="BW17" s="127"/>
      <c r="BX17" s="129"/>
      <c r="BY17" s="127"/>
      <c r="BZ17" s="131"/>
      <c r="CA17" s="128"/>
      <c r="CB17" s="129"/>
      <c r="CC17" s="127"/>
      <c r="CD17" s="129"/>
      <c r="CE17" s="130"/>
      <c r="CF17" s="128"/>
      <c r="CG17" s="128"/>
      <c r="CH17" s="127"/>
      <c r="CI17" s="128"/>
      <c r="CJ17" s="134"/>
      <c r="CK17" s="129"/>
      <c r="CL17" s="127"/>
      <c r="CM17" s="129"/>
      <c r="CN17" s="127"/>
      <c r="CO17" s="131"/>
      <c r="CP17" s="129"/>
      <c r="CQ17" s="127"/>
      <c r="CR17" s="127"/>
      <c r="CS17" s="128"/>
      <c r="CT17" s="131"/>
      <c r="CU17" s="128"/>
      <c r="CV17" s="129"/>
      <c r="CW17" s="127"/>
      <c r="CX17" s="129"/>
      <c r="CY17" s="130"/>
      <c r="CZ17" s="129"/>
      <c r="DA17" s="127"/>
      <c r="DB17" s="129"/>
      <c r="DC17" s="127"/>
      <c r="DD17" s="131"/>
      <c r="DE17" s="128"/>
      <c r="DF17" s="129"/>
      <c r="DG17" s="127"/>
      <c r="DH17" s="127"/>
      <c r="DI17" s="131"/>
      <c r="DJ17" s="128"/>
      <c r="DK17" s="133"/>
      <c r="DL17" s="127"/>
      <c r="DM17" s="128"/>
      <c r="DN17" s="131"/>
      <c r="DO17" s="128"/>
      <c r="DP17" s="127"/>
      <c r="DQ17" s="128"/>
      <c r="DR17" s="129"/>
      <c r="DS17" s="127"/>
      <c r="DT17" s="131"/>
      <c r="DU17" s="128"/>
      <c r="DV17" s="129"/>
      <c r="DW17" s="127"/>
      <c r="DX17" s="129"/>
      <c r="DY17" s="130"/>
      <c r="DZ17" s="129"/>
      <c r="EA17" s="127"/>
      <c r="EB17" s="129"/>
      <c r="EC17" s="127"/>
      <c r="ED17" s="131"/>
      <c r="EE17" s="128"/>
      <c r="EF17" s="129"/>
      <c r="EG17" s="127"/>
      <c r="EH17" s="129"/>
      <c r="EI17" s="130"/>
      <c r="EJ17" s="128"/>
      <c r="EK17" s="128"/>
      <c r="EL17" s="127"/>
      <c r="EM17" s="128"/>
      <c r="EN17" s="134"/>
      <c r="EO17" s="128"/>
      <c r="EP17" s="128"/>
      <c r="EQ17" s="129"/>
      <c r="ER17" s="127"/>
      <c r="ES17" s="130"/>
      <c r="ET17" s="128"/>
      <c r="EU17" s="129"/>
      <c r="EV17" s="127"/>
      <c r="EW17" s="127"/>
      <c r="EX17" s="129"/>
      <c r="EY17" s="134"/>
      <c r="EZ17" s="378"/>
      <c r="FA17" s="127"/>
      <c r="FB17" s="128"/>
      <c r="FC17" s="129"/>
      <c r="FD17" s="130"/>
      <c r="FE17" s="128"/>
      <c r="FF17" s="128"/>
      <c r="FG17" s="129"/>
      <c r="FH17" s="127"/>
      <c r="FI17" s="130"/>
      <c r="FJ17" s="128"/>
      <c r="FK17" s="129"/>
      <c r="FL17" s="127"/>
      <c r="FM17" s="129"/>
      <c r="FN17" s="130"/>
      <c r="FO17" s="129"/>
      <c r="FP17" s="127"/>
      <c r="FQ17" s="129"/>
      <c r="FR17" s="127"/>
      <c r="FS17" s="131"/>
      <c r="FT17" s="128"/>
      <c r="FU17" s="129"/>
      <c r="FV17" s="127"/>
      <c r="FW17" s="129"/>
      <c r="FX17" s="130"/>
      <c r="FY17" s="128"/>
      <c r="FZ17" s="128"/>
      <c r="GA17" s="127"/>
      <c r="GB17" s="128"/>
      <c r="GC17" s="131"/>
      <c r="GD17" s="378"/>
      <c r="GE17" s="127"/>
      <c r="GF17" s="128"/>
      <c r="GG17" s="129"/>
      <c r="GH17" s="130"/>
      <c r="GI17" s="128"/>
      <c r="GJ17" s="128"/>
      <c r="GK17" s="129"/>
      <c r="GL17" s="127"/>
      <c r="GM17" s="130"/>
      <c r="GN17" s="128"/>
      <c r="GO17" s="129"/>
      <c r="GP17" s="127"/>
      <c r="GQ17" s="129"/>
      <c r="GR17" s="130"/>
      <c r="GS17" s="129"/>
      <c r="GT17" s="127"/>
      <c r="GU17" s="129"/>
      <c r="GV17" s="127"/>
      <c r="GW17" s="131"/>
      <c r="GX17" s="128"/>
      <c r="GY17" s="129"/>
      <c r="GZ17" s="127"/>
      <c r="HA17" s="129"/>
      <c r="HB17" s="130"/>
      <c r="HC17" s="128"/>
      <c r="HD17" s="128"/>
      <c r="HE17" s="127"/>
      <c r="HF17" s="128"/>
      <c r="HG17" s="129"/>
      <c r="HH17" s="135"/>
      <c r="HI17" s="128"/>
      <c r="HJ17" s="129"/>
      <c r="HK17" s="127"/>
      <c r="HL17" s="127"/>
      <c r="HM17" s="131"/>
      <c r="HN17" s="129"/>
      <c r="HO17" s="127"/>
      <c r="HP17" s="127"/>
      <c r="HQ17" s="128"/>
      <c r="HR17" s="131"/>
      <c r="HS17" s="128"/>
      <c r="HT17" s="129"/>
      <c r="HU17" s="127"/>
      <c r="HV17" s="129"/>
      <c r="HW17" s="130"/>
      <c r="HX17" s="129"/>
      <c r="HY17" s="127"/>
      <c r="HZ17" s="129"/>
      <c r="IA17" s="127"/>
      <c r="IB17" s="131"/>
      <c r="IC17" s="128"/>
      <c r="ID17" s="129"/>
      <c r="IE17" s="127"/>
      <c r="IF17" s="127"/>
      <c r="IG17" s="131"/>
      <c r="IH17" s="128"/>
      <c r="II17" s="133"/>
      <c r="IJ17" s="127"/>
      <c r="IK17" s="128"/>
      <c r="IL17" s="136"/>
      <c r="IM17" s="132"/>
      <c r="IN17" s="128"/>
      <c r="IO17" s="129"/>
      <c r="IP17" s="127"/>
      <c r="IQ17" s="130"/>
      <c r="IR17" s="132"/>
      <c r="IS17" s="129"/>
      <c r="IT17" s="127"/>
      <c r="IU17" s="129"/>
      <c r="IV17" s="130"/>
      <c r="IW17" s="129"/>
      <c r="IX17" s="127"/>
      <c r="IY17" s="129"/>
      <c r="IZ17" s="127"/>
      <c r="JA17" s="131"/>
      <c r="JB17" s="128"/>
      <c r="JC17" s="129"/>
      <c r="JD17" s="127"/>
      <c r="JE17" s="129"/>
      <c r="JF17" s="130"/>
      <c r="JG17" s="128"/>
      <c r="JH17" s="128"/>
      <c r="JI17" s="127"/>
      <c r="JJ17" s="128"/>
      <c r="JK17" s="134"/>
      <c r="JL17" s="129"/>
      <c r="JM17" s="127"/>
      <c r="JN17" s="129"/>
      <c r="JO17" s="127"/>
      <c r="JP17" s="129"/>
      <c r="JQ17" s="135"/>
      <c r="JR17" s="129"/>
      <c r="JS17" s="127"/>
      <c r="JT17" s="127"/>
      <c r="JU17" s="128"/>
      <c r="JV17" s="131"/>
      <c r="JW17" s="128"/>
      <c r="JX17" s="129"/>
      <c r="JY17" s="127"/>
      <c r="JZ17" s="129"/>
      <c r="KA17" s="130"/>
      <c r="KB17" s="129"/>
      <c r="KC17" s="127"/>
      <c r="KD17" s="129"/>
      <c r="KE17" s="127"/>
      <c r="KF17" s="131"/>
      <c r="KG17" s="128"/>
      <c r="KH17" s="129"/>
      <c r="KI17" s="127"/>
      <c r="KJ17" s="127"/>
      <c r="KK17" s="131"/>
      <c r="KL17" s="128"/>
      <c r="KM17" s="133"/>
      <c r="KN17" s="127"/>
      <c r="KO17" s="128"/>
      <c r="KP17" s="131"/>
      <c r="KQ17" s="128"/>
      <c r="KR17" s="127"/>
      <c r="KS17" s="128"/>
      <c r="KT17" s="129"/>
      <c r="KU17" s="127"/>
      <c r="KV17" s="131"/>
    </row>
    <row r="18" spans="1:308" s="87" customFormat="1">
      <c r="A18" s="377"/>
      <c r="B18" s="376"/>
      <c r="C18" s="100"/>
      <c r="D18" s="92"/>
      <c r="E18" s="93"/>
      <c r="F18" s="94"/>
      <c r="G18" s="95"/>
      <c r="H18" s="93"/>
      <c r="I18" s="93"/>
      <c r="J18" s="94"/>
      <c r="K18" s="92"/>
      <c r="L18" s="95"/>
      <c r="M18" s="93"/>
      <c r="N18" s="94"/>
      <c r="O18" s="92"/>
      <c r="P18" s="94"/>
      <c r="Q18" s="95"/>
      <c r="R18" s="94"/>
      <c r="S18" s="92"/>
      <c r="T18" s="94"/>
      <c r="U18" s="92"/>
      <c r="V18" s="96"/>
      <c r="W18" s="93"/>
      <c r="X18" s="94"/>
      <c r="Y18" s="92"/>
      <c r="Z18" s="94"/>
      <c r="AA18" s="95"/>
      <c r="AB18" s="93"/>
      <c r="AC18" s="93"/>
      <c r="AD18" s="93"/>
      <c r="AE18" s="93"/>
      <c r="AF18" s="96"/>
      <c r="AG18" s="104"/>
      <c r="AH18" s="106"/>
      <c r="AI18" s="108"/>
      <c r="AJ18" s="108"/>
      <c r="AK18" s="109"/>
      <c r="AL18" s="106"/>
      <c r="AM18" s="108"/>
      <c r="AN18" s="108"/>
      <c r="AO18" s="105"/>
      <c r="AP18" s="109"/>
      <c r="AQ18" s="105"/>
      <c r="AR18" s="106"/>
      <c r="AS18" s="108"/>
      <c r="AT18" s="106"/>
      <c r="AU18" s="107"/>
      <c r="AV18" s="106"/>
      <c r="AW18" s="108"/>
      <c r="AX18" s="106"/>
      <c r="AY18" s="108"/>
      <c r="AZ18" s="109"/>
      <c r="BA18" s="105"/>
      <c r="BB18" s="106"/>
      <c r="BC18" s="108"/>
      <c r="BD18" s="108"/>
      <c r="BE18" s="109"/>
      <c r="BF18" s="105"/>
      <c r="BG18" s="116"/>
      <c r="BH18" s="108"/>
      <c r="BI18" s="105"/>
      <c r="BJ18" s="106"/>
      <c r="BK18" s="108"/>
      <c r="BL18" s="97"/>
      <c r="BM18" s="93"/>
      <c r="BN18" s="94"/>
      <c r="BO18" s="92"/>
      <c r="BP18" s="95"/>
      <c r="BQ18" s="97"/>
      <c r="BR18" s="94"/>
      <c r="BS18" s="92"/>
      <c r="BT18" s="94"/>
      <c r="BU18" s="95"/>
      <c r="BV18" s="94"/>
      <c r="BW18" s="92"/>
      <c r="BX18" s="94"/>
      <c r="BY18" s="92"/>
      <c r="BZ18" s="96"/>
      <c r="CA18" s="93"/>
      <c r="CB18" s="94"/>
      <c r="CC18" s="92"/>
      <c r="CD18" s="94"/>
      <c r="CE18" s="95"/>
      <c r="CF18" s="93"/>
      <c r="CG18" s="93"/>
      <c r="CH18" s="93"/>
      <c r="CI18" s="93"/>
      <c r="CJ18" s="99"/>
      <c r="CK18" s="94"/>
      <c r="CL18" s="92"/>
      <c r="CM18" s="94"/>
      <c r="CN18" s="92"/>
      <c r="CO18" s="109"/>
      <c r="CP18" s="106"/>
      <c r="CQ18" s="108"/>
      <c r="CR18" s="108"/>
      <c r="CS18" s="105"/>
      <c r="CT18" s="109"/>
      <c r="CU18" s="105"/>
      <c r="CV18" s="106"/>
      <c r="CW18" s="108"/>
      <c r="CX18" s="106"/>
      <c r="CY18" s="107"/>
      <c r="CZ18" s="106"/>
      <c r="DA18" s="108"/>
      <c r="DB18" s="106"/>
      <c r="DC18" s="108"/>
      <c r="DD18" s="109"/>
      <c r="DE18" s="105"/>
      <c r="DF18" s="106"/>
      <c r="DG18" s="108"/>
      <c r="DH18" s="108"/>
      <c r="DI18" s="109"/>
      <c r="DJ18" s="105"/>
      <c r="DK18" s="116"/>
      <c r="DL18" s="108"/>
      <c r="DM18" s="105"/>
      <c r="DN18" s="109"/>
      <c r="DO18" s="105"/>
      <c r="DP18" s="108"/>
      <c r="DQ18" s="105"/>
      <c r="DR18" s="106"/>
      <c r="DS18" s="108"/>
      <c r="DT18" s="109"/>
      <c r="DU18" s="105"/>
      <c r="DV18" s="106"/>
      <c r="DW18" s="108"/>
      <c r="DX18" s="106"/>
      <c r="DY18" s="107"/>
      <c r="DZ18" s="106"/>
      <c r="EA18" s="108"/>
      <c r="EB18" s="106"/>
      <c r="EC18" s="108"/>
      <c r="ED18" s="109"/>
      <c r="EE18" s="105"/>
      <c r="EF18" s="106"/>
      <c r="EG18" s="108"/>
      <c r="EH18" s="106"/>
      <c r="EI18" s="107"/>
      <c r="EJ18" s="105"/>
      <c r="EK18" s="105"/>
      <c r="EL18" s="105"/>
      <c r="EM18" s="105"/>
      <c r="EN18" s="115"/>
      <c r="EO18" s="105"/>
      <c r="EP18" s="105"/>
      <c r="EQ18" s="106"/>
      <c r="ER18" s="108"/>
      <c r="ES18" s="107"/>
      <c r="ET18" s="105"/>
      <c r="EU18" s="106"/>
      <c r="EV18" s="108"/>
      <c r="EW18" s="108"/>
      <c r="EX18" s="106"/>
      <c r="EY18" s="115"/>
      <c r="EZ18" s="100"/>
      <c r="FA18" s="92"/>
      <c r="FB18" s="93"/>
      <c r="FC18" s="94"/>
      <c r="FD18" s="95"/>
      <c r="FE18" s="93"/>
      <c r="FF18" s="93"/>
      <c r="FG18" s="94"/>
      <c r="FH18" s="92"/>
      <c r="FI18" s="95"/>
      <c r="FJ18" s="93"/>
      <c r="FK18" s="94"/>
      <c r="FL18" s="92"/>
      <c r="FM18" s="94"/>
      <c r="FN18" s="95"/>
      <c r="FO18" s="94"/>
      <c r="FP18" s="92"/>
      <c r="FQ18" s="94"/>
      <c r="FR18" s="92"/>
      <c r="FS18" s="96"/>
      <c r="FT18" s="93"/>
      <c r="FU18" s="94"/>
      <c r="FV18" s="92"/>
      <c r="FW18" s="94"/>
      <c r="FX18" s="95"/>
      <c r="FY18" s="93"/>
      <c r="FZ18" s="93"/>
      <c r="GA18" s="93"/>
      <c r="GB18" s="93"/>
      <c r="GC18" s="109"/>
      <c r="GD18" s="100"/>
      <c r="GE18" s="92"/>
      <c r="GF18" s="93"/>
      <c r="GG18" s="94"/>
      <c r="GH18" s="95"/>
      <c r="GI18" s="93"/>
      <c r="GJ18" s="93"/>
      <c r="GK18" s="94"/>
      <c r="GL18" s="92"/>
      <c r="GM18" s="95"/>
      <c r="GN18" s="93"/>
      <c r="GO18" s="94"/>
      <c r="GP18" s="92"/>
      <c r="GQ18" s="94"/>
      <c r="GR18" s="95"/>
      <c r="GS18" s="94"/>
      <c r="GT18" s="92"/>
      <c r="GU18" s="94"/>
      <c r="GV18" s="92"/>
      <c r="GW18" s="96"/>
      <c r="GX18" s="93"/>
      <c r="GY18" s="94"/>
      <c r="GZ18" s="92"/>
      <c r="HA18" s="94"/>
      <c r="HB18" s="95"/>
      <c r="HC18" s="93"/>
      <c r="HD18" s="93"/>
      <c r="HE18" s="93"/>
      <c r="HF18" s="93"/>
      <c r="HG18" s="94"/>
      <c r="HH18" s="110"/>
      <c r="HI18" s="105"/>
      <c r="HJ18" s="106"/>
      <c r="HK18" s="108"/>
      <c r="HL18" s="108"/>
      <c r="HM18" s="109"/>
      <c r="HN18" s="106"/>
      <c r="HO18" s="108"/>
      <c r="HP18" s="108"/>
      <c r="HQ18" s="105"/>
      <c r="HR18" s="109"/>
      <c r="HS18" s="105"/>
      <c r="HT18" s="106"/>
      <c r="HU18" s="108"/>
      <c r="HV18" s="106"/>
      <c r="HW18" s="107"/>
      <c r="HX18" s="106"/>
      <c r="HY18" s="108"/>
      <c r="HZ18" s="106"/>
      <c r="IA18" s="108"/>
      <c r="IB18" s="109"/>
      <c r="IC18" s="105"/>
      <c r="ID18" s="106"/>
      <c r="IE18" s="108"/>
      <c r="IF18" s="108"/>
      <c r="IG18" s="109"/>
      <c r="IH18" s="105"/>
      <c r="II18" s="116"/>
      <c r="IJ18" s="108"/>
      <c r="IK18" s="105"/>
      <c r="IL18" s="111"/>
      <c r="IM18" s="97"/>
      <c r="IN18" s="93"/>
      <c r="IO18" s="94"/>
      <c r="IP18" s="92"/>
      <c r="IQ18" s="95"/>
      <c r="IR18" s="97"/>
      <c r="IS18" s="94"/>
      <c r="IT18" s="92"/>
      <c r="IU18" s="94"/>
      <c r="IV18" s="95"/>
      <c r="IW18" s="94"/>
      <c r="IX18" s="92"/>
      <c r="IY18" s="94"/>
      <c r="IZ18" s="92"/>
      <c r="JA18" s="96"/>
      <c r="JB18" s="93"/>
      <c r="JC18" s="94"/>
      <c r="JD18" s="92"/>
      <c r="JE18" s="94"/>
      <c r="JF18" s="95"/>
      <c r="JG18" s="93"/>
      <c r="JH18" s="93"/>
      <c r="JI18" s="93"/>
      <c r="JJ18" s="93"/>
      <c r="JK18" s="99"/>
      <c r="JL18" s="94"/>
      <c r="JM18" s="92"/>
      <c r="JN18" s="94"/>
      <c r="JO18" s="92"/>
      <c r="JP18" s="106"/>
      <c r="JQ18" s="110"/>
      <c r="JR18" s="106"/>
      <c r="JS18" s="108"/>
      <c r="JT18" s="108"/>
      <c r="JU18" s="105"/>
      <c r="JV18" s="109"/>
      <c r="JW18" s="105"/>
      <c r="JX18" s="106"/>
      <c r="JY18" s="108"/>
      <c r="JZ18" s="106"/>
      <c r="KA18" s="107"/>
      <c r="KB18" s="106"/>
      <c r="KC18" s="108"/>
      <c r="KD18" s="106"/>
      <c r="KE18" s="108"/>
      <c r="KF18" s="109"/>
      <c r="KG18" s="105"/>
      <c r="KH18" s="106"/>
      <c r="KI18" s="108"/>
      <c r="KJ18" s="108"/>
      <c r="KK18" s="109"/>
      <c r="KL18" s="105"/>
      <c r="KM18" s="116"/>
      <c r="KN18" s="108"/>
      <c r="KO18" s="105"/>
      <c r="KP18" s="109"/>
      <c r="KQ18" s="105"/>
      <c r="KR18" s="108"/>
      <c r="KS18" s="105"/>
      <c r="KT18" s="106"/>
      <c r="KU18" s="108"/>
      <c r="KV18" s="109"/>
    </row>
    <row r="19" spans="1:308" s="87" customFormat="1">
      <c r="A19" s="377"/>
      <c r="B19" s="376"/>
      <c r="C19" s="104"/>
      <c r="D19" s="105"/>
      <c r="E19" s="105"/>
      <c r="F19" s="106"/>
      <c r="G19" s="107"/>
      <c r="H19" s="105"/>
      <c r="I19" s="105"/>
      <c r="J19" s="106"/>
      <c r="K19" s="108"/>
      <c r="L19" s="107"/>
      <c r="M19" s="105"/>
      <c r="N19" s="106"/>
      <c r="O19" s="108"/>
      <c r="P19" s="106"/>
      <c r="Q19" s="107"/>
      <c r="R19" s="106"/>
      <c r="S19" s="108"/>
      <c r="T19" s="106"/>
      <c r="U19" s="108"/>
      <c r="V19" s="109"/>
      <c r="W19" s="105"/>
      <c r="X19" s="106"/>
      <c r="Y19" s="108"/>
      <c r="Z19" s="106"/>
      <c r="AA19" s="107"/>
      <c r="AB19" s="105"/>
      <c r="AC19" s="105"/>
      <c r="AD19" s="105"/>
      <c r="AE19" s="105"/>
      <c r="AF19" s="109"/>
      <c r="AG19" s="104"/>
      <c r="AH19" s="106"/>
      <c r="AI19" s="108"/>
      <c r="AJ19" s="108"/>
      <c r="AK19" s="109"/>
      <c r="AL19" s="106"/>
      <c r="AM19" s="108"/>
      <c r="AN19" s="108"/>
      <c r="AO19" s="105"/>
      <c r="AP19" s="109"/>
      <c r="AQ19" s="105"/>
      <c r="AR19" s="106"/>
      <c r="AS19" s="108"/>
      <c r="AT19" s="106"/>
      <c r="AU19" s="107"/>
      <c r="AV19" s="106"/>
      <c r="AW19" s="108"/>
      <c r="AX19" s="106"/>
      <c r="AY19" s="108"/>
      <c r="AZ19" s="109"/>
      <c r="BA19" s="105"/>
      <c r="BB19" s="106"/>
      <c r="BC19" s="108"/>
      <c r="BD19" s="108"/>
      <c r="BE19" s="109"/>
      <c r="BF19" s="105"/>
      <c r="BG19" s="108"/>
      <c r="BH19" s="105"/>
      <c r="BI19" s="105"/>
      <c r="BJ19" s="106"/>
      <c r="BK19" s="108"/>
      <c r="BL19" s="104"/>
      <c r="BM19" s="105"/>
      <c r="BN19" s="106"/>
      <c r="BO19" s="108"/>
      <c r="BP19" s="107"/>
      <c r="BQ19" s="104"/>
      <c r="BR19" s="106"/>
      <c r="BS19" s="108"/>
      <c r="BT19" s="106"/>
      <c r="BU19" s="107"/>
      <c r="BV19" s="106"/>
      <c r="BW19" s="108"/>
      <c r="BX19" s="106"/>
      <c r="BY19" s="108"/>
      <c r="BZ19" s="109"/>
      <c r="CA19" s="105"/>
      <c r="CB19" s="106"/>
      <c r="CC19" s="108"/>
      <c r="CD19" s="106"/>
      <c r="CE19" s="107"/>
      <c r="CF19" s="105"/>
      <c r="CG19" s="105"/>
      <c r="CH19" s="105"/>
      <c r="CI19" s="105"/>
      <c r="CJ19" s="107"/>
      <c r="CK19" s="106"/>
      <c r="CL19" s="108"/>
      <c r="CM19" s="106"/>
      <c r="CN19" s="108"/>
      <c r="CO19" s="109"/>
      <c r="CP19" s="106"/>
      <c r="CQ19" s="108"/>
      <c r="CR19" s="108"/>
      <c r="CS19" s="105"/>
      <c r="CT19" s="109"/>
      <c r="CU19" s="105"/>
      <c r="CV19" s="106"/>
      <c r="CW19" s="108"/>
      <c r="CX19" s="106"/>
      <c r="CY19" s="107"/>
      <c r="CZ19" s="106"/>
      <c r="DA19" s="108"/>
      <c r="DB19" s="106"/>
      <c r="DC19" s="108"/>
      <c r="DD19" s="109"/>
      <c r="DE19" s="105"/>
      <c r="DF19" s="106"/>
      <c r="DG19" s="108"/>
      <c r="DH19" s="108"/>
      <c r="DI19" s="109"/>
      <c r="DJ19" s="105"/>
      <c r="DK19" s="108"/>
      <c r="DL19" s="105"/>
      <c r="DM19" s="105"/>
      <c r="DN19" s="109"/>
      <c r="DO19" s="105"/>
      <c r="DP19" s="108"/>
      <c r="DQ19" s="105"/>
      <c r="DR19" s="106"/>
      <c r="DS19" s="108"/>
      <c r="DT19" s="109"/>
      <c r="DU19" s="105"/>
      <c r="DV19" s="106"/>
      <c r="DW19" s="108"/>
      <c r="DX19" s="106"/>
      <c r="DY19" s="107"/>
      <c r="DZ19" s="106"/>
      <c r="EA19" s="108"/>
      <c r="EB19" s="106"/>
      <c r="EC19" s="108"/>
      <c r="ED19" s="109"/>
      <c r="EE19" s="105"/>
      <c r="EF19" s="106"/>
      <c r="EG19" s="108"/>
      <c r="EH19" s="106"/>
      <c r="EI19" s="107"/>
      <c r="EJ19" s="105"/>
      <c r="EK19" s="105"/>
      <c r="EL19" s="105"/>
      <c r="EM19" s="105"/>
      <c r="EN19" s="107"/>
      <c r="EO19" s="105"/>
      <c r="EP19" s="105"/>
      <c r="EQ19" s="106"/>
      <c r="ER19" s="108"/>
      <c r="ES19" s="107"/>
      <c r="ET19" s="105"/>
      <c r="EU19" s="106"/>
      <c r="EV19" s="108"/>
      <c r="EW19" s="108"/>
      <c r="EX19" s="106"/>
      <c r="EY19" s="107"/>
      <c r="EZ19" s="104"/>
      <c r="FA19" s="105"/>
      <c r="FB19" s="105"/>
      <c r="FC19" s="106"/>
      <c r="FD19" s="107"/>
      <c r="FE19" s="105"/>
      <c r="FF19" s="105"/>
      <c r="FG19" s="106"/>
      <c r="FH19" s="108"/>
      <c r="FI19" s="107"/>
      <c r="FJ19" s="105"/>
      <c r="FK19" s="106"/>
      <c r="FL19" s="108"/>
      <c r="FM19" s="106"/>
      <c r="FN19" s="107"/>
      <c r="FO19" s="106"/>
      <c r="FP19" s="108"/>
      <c r="FQ19" s="106"/>
      <c r="FR19" s="108"/>
      <c r="FS19" s="109"/>
      <c r="FT19" s="105"/>
      <c r="FU19" s="106"/>
      <c r="FV19" s="108"/>
      <c r="FW19" s="106"/>
      <c r="FX19" s="107"/>
      <c r="FY19" s="105"/>
      <c r="FZ19" s="105"/>
      <c r="GA19" s="105"/>
      <c r="GB19" s="105"/>
      <c r="GC19" s="109"/>
      <c r="GD19" s="104"/>
      <c r="GE19" s="105"/>
      <c r="GF19" s="105"/>
      <c r="GG19" s="106"/>
      <c r="GH19" s="107"/>
      <c r="GI19" s="105"/>
      <c r="GJ19" s="105"/>
      <c r="GK19" s="106"/>
      <c r="GL19" s="108"/>
      <c r="GM19" s="107"/>
      <c r="GN19" s="105"/>
      <c r="GO19" s="106"/>
      <c r="GP19" s="108"/>
      <c r="GQ19" s="106"/>
      <c r="GR19" s="107"/>
      <c r="GS19" s="106"/>
      <c r="GT19" s="108"/>
      <c r="GU19" s="106"/>
      <c r="GV19" s="108"/>
      <c r="GW19" s="109"/>
      <c r="GX19" s="105"/>
      <c r="GY19" s="106"/>
      <c r="GZ19" s="108"/>
      <c r="HA19" s="106"/>
      <c r="HB19" s="107"/>
      <c r="HC19" s="105"/>
      <c r="HD19" s="105"/>
      <c r="HE19" s="105"/>
      <c r="HF19" s="105"/>
      <c r="HG19" s="106"/>
      <c r="HH19" s="110"/>
      <c r="HI19" s="105"/>
      <c r="HJ19" s="106"/>
      <c r="HK19" s="108"/>
      <c r="HL19" s="108"/>
      <c r="HM19" s="109"/>
      <c r="HN19" s="106"/>
      <c r="HO19" s="108"/>
      <c r="HP19" s="108"/>
      <c r="HQ19" s="105"/>
      <c r="HR19" s="109"/>
      <c r="HS19" s="105"/>
      <c r="HT19" s="106"/>
      <c r="HU19" s="108"/>
      <c r="HV19" s="106"/>
      <c r="HW19" s="107"/>
      <c r="HX19" s="106"/>
      <c r="HY19" s="108"/>
      <c r="HZ19" s="106"/>
      <c r="IA19" s="108"/>
      <c r="IB19" s="109"/>
      <c r="IC19" s="105"/>
      <c r="ID19" s="106"/>
      <c r="IE19" s="108"/>
      <c r="IF19" s="108"/>
      <c r="IG19" s="109"/>
      <c r="IH19" s="105"/>
      <c r="II19" s="108"/>
      <c r="IJ19" s="105"/>
      <c r="IK19" s="105"/>
      <c r="IL19" s="111"/>
      <c r="IM19" s="104"/>
      <c r="IN19" s="105"/>
      <c r="IO19" s="106"/>
      <c r="IP19" s="108"/>
      <c r="IQ19" s="107"/>
      <c r="IR19" s="104"/>
      <c r="IS19" s="106"/>
      <c r="IT19" s="108"/>
      <c r="IU19" s="106"/>
      <c r="IV19" s="107"/>
      <c r="IW19" s="106"/>
      <c r="IX19" s="108"/>
      <c r="IY19" s="106"/>
      <c r="IZ19" s="108"/>
      <c r="JA19" s="109"/>
      <c r="JB19" s="105"/>
      <c r="JC19" s="106"/>
      <c r="JD19" s="108"/>
      <c r="JE19" s="106"/>
      <c r="JF19" s="107"/>
      <c r="JG19" s="105"/>
      <c r="JH19" s="105"/>
      <c r="JI19" s="105"/>
      <c r="JJ19" s="105"/>
      <c r="JK19" s="107"/>
      <c r="JL19" s="106"/>
      <c r="JM19" s="108"/>
      <c r="JN19" s="106"/>
      <c r="JO19" s="108"/>
      <c r="JP19" s="106"/>
      <c r="JQ19" s="110"/>
      <c r="JR19" s="106"/>
      <c r="JS19" s="108"/>
      <c r="JT19" s="108"/>
      <c r="JU19" s="105"/>
      <c r="JV19" s="109"/>
      <c r="JW19" s="105"/>
      <c r="JX19" s="106"/>
      <c r="JY19" s="108"/>
      <c r="JZ19" s="106"/>
      <c r="KA19" s="107"/>
      <c r="KB19" s="106"/>
      <c r="KC19" s="108"/>
      <c r="KD19" s="106"/>
      <c r="KE19" s="108"/>
      <c r="KF19" s="109"/>
      <c r="KG19" s="105"/>
      <c r="KH19" s="106"/>
      <c r="KI19" s="108"/>
      <c r="KJ19" s="108"/>
      <c r="KK19" s="109"/>
      <c r="KL19" s="105"/>
      <c r="KM19" s="108"/>
      <c r="KN19" s="105"/>
      <c r="KO19" s="105"/>
      <c r="KP19" s="109"/>
      <c r="KQ19" s="105"/>
      <c r="KR19" s="108"/>
      <c r="KS19" s="105"/>
      <c r="KT19" s="106"/>
      <c r="KU19" s="108"/>
      <c r="KV19" s="109"/>
    </row>
    <row r="20" spans="1:308" s="87" customFormat="1">
      <c r="A20" s="377"/>
      <c r="B20" s="376"/>
      <c r="C20" s="104"/>
      <c r="D20" s="108"/>
      <c r="E20" s="105"/>
      <c r="F20" s="106"/>
      <c r="G20" s="107"/>
      <c r="H20" s="105"/>
      <c r="I20" s="105"/>
      <c r="J20" s="106"/>
      <c r="K20" s="108"/>
      <c r="L20" s="107"/>
      <c r="M20" s="105"/>
      <c r="N20" s="106"/>
      <c r="O20" s="108"/>
      <c r="P20" s="106"/>
      <c r="Q20" s="107"/>
      <c r="R20" s="106"/>
      <c r="S20" s="108"/>
      <c r="T20" s="106"/>
      <c r="U20" s="108"/>
      <c r="V20" s="109"/>
      <c r="W20" s="105"/>
      <c r="X20" s="106"/>
      <c r="Y20" s="108"/>
      <c r="Z20" s="106"/>
      <c r="AA20" s="107"/>
      <c r="AB20" s="105"/>
      <c r="AC20" s="105"/>
      <c r="AD20" s="105"/>
      <c r="AE20" s="105"/>
      <c r="AF20" s="109"/>
      <c r="AG20" s="104"/>
      <c r="AH20" s="106"/>
      <c r="AI20" s="108"/>
      <c r="AJ20" s="108"/>
      <c r="AK20" s="109"/>
      <c r="AL20" s="106"/>
      <c r="AM20" s="108"/>
      <c r="AN20" s="108"/>
      <c r="AO20" s="105"/>
      <c r="AP20" s="109"/>
      <c r="AQ20" s="105"/>
      <c r="AR20" s="106"/>
      <c r="AS20" s="108"/>
      <c r="AT20" s="106"/>
      <c r="AU20" s="107"/>
      <c r="AV20" s="106"/>
      <c r="AW20" s="108"/>
      <c r="AX20" s="106"/>
      <c r="AY20" s="108"/>
      <c r="AZ20" s="109"/>
      <c r="BA20" s="105"/>
      <c r="BB20" s="106"/>
      <c r="BC20" s="108"/>
      <c r="BD20" s="108"/>
      <c r="BE20" s="109"/>
      <c r="BF20" s="105"/>
      <c r="BG20" s="108"/>
      <c r="BH20" s="108"/>
      <c r="BI20" s="105"/>
      <c r="BJ20" s="106"/>
      <c r="BK20" s="108"/>
      <c r="BL20" s="104"/>
      <c r="BM20" s="105"/>
      <c r="BN20" s="106"/>
      <c r="BO20" s="108"/>
      <c r="BP20" s="107"/>
      <c r="BQ20" s="104"/>
      <c r="BR20" s="106"/>
      <c r="BS20" s="108"/>
      <c r="BT20" s="106"/>
      <c r="BU20" s="107"/>
      <c r="BV20" s="106"/>
      <c r="BW20" s="108"/>
      <c r="BX20" s="106"/>
      <c r="BY20" s="108"/>
      <c r="BZ20" s="109"/>
      <c r="CA20" s="105"/>
      <c r="CB20" s="106"/>
      <c r="CC20" s="108"/>
      <c r="CD20" s="106"/>
      <c r="CE20" s="107"/>
      <c r="CF20" s="105"/>
      <c r="CG20" s="105"/>
      <c r="CH20" s="105"/>
      <c r="CI20" s="105"/>
      <c r="CJ20" s="107"/>
      <c r="CK20" s="106"/>
      <c r="CL20" s="108"/>
      <c r="CM20" s="106"/>
      <c r="CN20" s="108"/>
      <c r="CO20" s="109"/>
      <c r="CP20" s="106"/>
      <c r="CQ20" s="108"/>
      <c r="CR20" s="108"/>
      <c r="CS20" s="105"/>
      <c r="CT20" s="109"/>
      <c r="CU20" s="105"/>
      <c r="CV20" s="106"/>
      <c r="CW20" s="108"/>
      <c r="CX20" s="106"/>
      <c r="CY20" s="107"/>
      <c r="CZ20" s="106"/>
      <c r="DA20" s="108"/>
      <c r="DB20" s="106"/>
      <c r="DC20" s="108"/>
      <c r="DD20" s="109"/>
      <c r="DE20" s="105"/>
      <c r="DF20" s="106"/>
      <c r="DG20" s="108"/>
      <c r="DH20" s="108"/>
      <c r="DI20" s="109"/>
      <c r="DJ20" s="105"/>
      <c r="DK20" s="108"/>
      <c r="DL20" s="108"/>
      <c r="DM20" s="105"/>
      <c r="DN20" s="109"/>
      <c r="DO20" s="105"/>
      <c r="DP20" s="108"/>
      <c r="DQ20" s="105"/>
      <c r="DR20" s="106"/>
      <c r="DS20" s="108"/>
      <c r="DT20" s="109"/>
      <c r="DU20" s="105"/>
      <c r="DV20" s="106"/>
      <c r="DW20" s="108"/>
      <c r="DX20" s="106"/>
      <c r="DY20" s="107"/>
      <c r="DZ20" s="106"/>
      <c r="EA20" s="108"/>
      <c r="EB20" s="106"/>
      <c r="EC20" s="108"/>
      <c r="ED20" s="109"/>
      <c r="EE20" s="105"/>
      <c r="EF20" s="106"/>
      <c r="EG20" s="108"/>
      <c r="EH20" s="106"/>
      <c r="EI20" s="107"/>
      <c r="EJ20" s="105"/>
      <c r="EK20" s="105"/>
      <c r="EL20" s="105"/>
      <c r="EM20" s="105"/>
      <c r="EN20" s="107"/>
      <c r="EO20" s="105"/>
      <c r="EP20" s="105"/>
      <c r="EQ20" s="106"/>
      <c r="ER20" s="108"/>
      <c r="ES20" s="107"/>
      <c r="ET20" s="105"/>
      <c r="EU20" s="106"/>
      <c r="EV20" s="108"/>
      <c r="EW20" s="108"/>
      <c r="EX20" s="106"/>
      <c r="EY20" s="107"/>
      <c r="EZ20" s="104"/>
      <c r="FA20" s="108"/>
      <c r="FB20" s="105"/>
      <c r="FC20" s="106"/>
      <c r="FD20" s="107"/>
      <c r="FE20" s="105"/>
      <c r="FF20" s="105"/>
      <c r="FG20" s="106"/>
      <c r="FH20" s="108"/>
      <c r="FI20" s="107"/>
      <c r="FJ20" s="105"/>
      <c r="FK20" s="106"/>
      <c r="FL20" s="108"/>
      <c r="FM20" s="106"/>
      <c r="FN20" s="107"/>
      <c r="FO20" s="106"/>
      <c r="FP20" s="108"/>
      <c r="FQ20" s="106"/>
      <c r="FR20" s="108"/>
      <c r="FS20" s="109"/>
      <c r="FT20" s="105"/>
      <c r="FU20" s="106"/>
      <c r="FV20" s="108"/>
      <c r="FW20" s="106"/>
      <c r="FX20" s="107"/>
      <c r="FY20" s="105"/>
      <c r="FZ20" s="105"/>
      <c r="GA20" s="105"/>
      <c r="GB20" s="105"/>
      <c r="GC20" s="109"/>
      <c r="GD20" s="104"/>
      <c r="GE20" s="108"/>
      <c r="GF20" s="105"/>
      <c r="GG20" s="106"/>
      <c r="GH20" s="107"/>
      <c r="GI20" s="105"/>
      <c r="GJ20" s="105"/>
      <c r="GK20" s="106"/>
      <c r="GL20" s="108"/>
      <c r="GM20" s="107"/>
      <c r="GN20" s="105"/>
      <c r="GO20" s="106"/>
      <c r="GP20" s="108"/>
      <c r="GQ20" s="106"/>
      <c r="GR20" s="107"/>
      <c r="GS20" s="106"/>
      <c r="GT20" s="108"/>
      <c r="GU20" s="106"/>
      <c r="GV20" s="108"/>
      <c r="GW20" s="109"/>
      <c r="GX20" s="105"/>
      <c r="GY20" s="106"/>
      <c r="GZ20" s="108"/>
      <c r="HA20" s="106"/>
      <c r="HB20" s="107"/>
      <c r="HC20" s="105"/>
      <c r="HD20" s="105"/>
      <c r="HE20" s="105"/>
      <c r="HF20" s="105"/>
      <c r="HG20" s="106"/>
      <c r="HH20" s="110"/>
      <c r="HI20" s="105"/>
      <c r="HJ20" s="106"/>
      <c r="HK20" s="108"/>
      <c r="HL20" s="108"/>
      <c r="HM20" s="109"/>
      <c r="HN20" s="106"/>
      <c r="HO20" s="108"/>
      <c r="HP20" s="108"/>
      <c r="HQ20" s="105"/>
      <c r="HR20" s="109"/>
      <c r="HS20" s="105"/>
      <c r="HT20" s="106"/>
      <c r="HU20" s="108"/>
      <c r="HV20" s="106"/>
      <c r="HW20" s="107"/>
      <c r="HX20" s="106"/>
      <c r="HY20" s="108"/>
      <c r="HZ20" s="106"/>
      <c r="IA20" s="108"/>
      <c r="IB20" s="109"/>
      <c r="IC20" s="105"/>
      <c r="ID20" s="106"/>
      <c r="IE20" s="108"/>
      <c r="IF20" s="108"/>
      <c r="IG20" s="109"/>
      <c r="IH20" s="105"/>
      <c r="II20" s="108"/>
      <c r="IJ20" s="108"/>
      <c r="IK20" s="105"/>
      <c r="IL20" s="111"/>
      <c r="IM20" s="104"/>
      <c r="IN20" s="105"/>
      <c r="IO20" s="106"/>
      <c r="IP20" s="108"/>
      <c r="IQ20" s="107"/>
      <c r="IR20" s="104"/>
      <c r="IS20" s="106"/>
      <c r="IT20" s="108"/>
      <c r="IU20" s="106"/>
      <c r="IV20" s="107"/>
      <c r="IW20" s="106"/>
      <c r="IX20" s="108"/>
      <c r="IY20" s="106"/>
      <c r="IZ20" s="108"/>
      <c r="JA20" s="109"/>
      <c r="JB20" s="105"/>
      <c r="JC20" s="106"/>
      <c r="JD20" s="108"/>
      <c r="JE20" s="106"/>
      <c r="JF20" s="107"/>
      <c r="JG20" s="105"/>
      <c r="JH20" s="105"/>
      <c r="JI20" s="105"/>
      <c r="JJ20" s="105"/>
      <c r="JK20" s="107"/>
      <c r="JL20" s="106"/>
      <c r="JM20" s="108"/>
      <c r="JN20" s="106"/>
      <c r="JO20" s="108"/>
      <c r="JP20" s="106"/>
      <c r="JQ20" s="110"/>
      <c r="JR20" s="106"/>
      <c r="JS20" s="108"/>
      <c r="JT20" s="108"/>
      <c r="JU20" s="105"/>
      <c r="JV20" s="109"/>
      <c r="JW20" s="105"/>
      <c r="JX20" s="106"/>
      <c r="JY20" s="108"/>
      <c r="JZ20" s="106"/>
      <c r="KA20" s="107"/>
      <c r="KB20" s="106"/>
      <c r="KC20" s="108"/>
      <c r="KD20" s="106"/>
      <c r="KE20" s="108"/>
      <c r="KF20" s="109"/>
      <c r="KG20" s="105"/>
      <c r="KH20" s="106"/>
      <c r="KI20" s="108"/>
      <c r="KJ20" s="108"/>
      <c r="KK20" s="109"/>
      <c r="KL20" s="105"/>
      <c r="KM20" s="108"/>
      <c r="KN20" s="108"/>
      <c r="KO20" s="105"/>
      <c r="KP20" s="109"/>
      <c r="KQ20" s="105"/>
      <c r="KR20" s="108"/>
      <c r="KS20" s="105"/>
      <c r="KT20" s="106"/>
      <c r="KU20" s="108"/>
      <c r="KV20" s="109"/>
    </row>
    <row r="21" spans="1:308" s="87" customFormat="1">
      <c r="A21" s="654"/>
      <c r="B21" s="376"/>
      <c r="C21" s="104"/>
      <c r="D21" s="108"/>
      <c r="E21" s="105"/>
      <c r="F21" s="106"/>
      <c r="G21" s="107"/>
      <c r="H21" s="105"/>
      <c r="I21" s="105"/>
      <c r="J21" s="106"/>
      <c r="K21" s="108"/>
      <c r="L21" s="107"/>
      <c r="M21" s="105"/>
      <c r="N21" s="106"/>
      <c r="O21" s="108"/>
      <c r="P21" s="106"/>
      <c r="Q21" s="107"/>
      <c r="R21" s="106"/>
      <c r="S21" s="108"/>
      <c r="T21" s="106"/>
      <c r="U21" s="108"/>
      <c r="V21" s="109"/>
      <c r="W21" s="105"/>
      <c r="X21" s="106"/>
      <c r="Y21" s="108"/>
      <c r="Z21" s="106"/>
      <c r="AA21" s="107"/>
      <c r="AB21" s="105"/>
      <c r="AC21" s="105"/>
      <c r="AD21" s="108"/>
      <c r="AE21" s="105"/>
      <c r="AF21" s="109"/>
      <c r="AG21" s="104"/>
      <c r="AH21" s="106"/>
      <c r="AI21" s="108"/>
      <c r="AJ21" s="108"/>
      <c r="AK21" s="109"/>
      <c r="AL21" s="106"/>
      <c r="AM21" s="108"/>
      <c r="AN21" s="108"/>
      <c r="AO21" s="105"/>
      <c r="AP21" s="109"/>
      <c r="AQ21" s="105"/>
      <c r="AR21" s="106"/>
      <c r="AS21" s="108"/>
      <c r="AT21" s="106"/>
      <c r="AU21" s="107"/>
      <c r="AV21" s="106"/>
      <c r="AW21" s="108"/>
      <c r="AX21" s="106"/>
      <c r="AY21" s="108"/>
      <c r="AZ21" s="109"/>
      <c r="BA21" s="105"/>
      <c r="BB21" s="106"/>
      <c r="BC21" s="108"/>
      <c r="BD21" s="108"/>
      <c r="BE21" s="109"/>
      <c r="BF21" s="105"/>
      <c r="BG21" s="108"/>
      <c r="BH21" s="108"/>
      <c r="BI21" s="105"/>
      <c r="BJ21" s="106"/>
      <c r="BK21" s="108"/>
      <c r="BL21" s="104"/>
      <c r="BM21" s="105"/>
      <c r="BN21" s="106"/>
      <c r="BO21" s="108"/>
      <c r="BP21" s="107"/>
      <c r="BQ21" s="104"/>
      <c r="BR21" s="106"/>
      <c r="BS21" s="108"/>
      <c r="BT21" s="106"/>
      <c r="BU21" s="107"/>
      <c r="BV21" s="106"/>
      <c r="BW21" s="108"/>
      <c r="BX21" s="106"/>
      <c r="BY21" s="108"/>
      <c r="BZ21" s="109"/>
      <c r="CA21" s="105"/>
      <c r="CB21" s="106"/>
      <c r="CC21" s="108"/>
      <c r="CD21" s="106"/>
      <c r="CE21" s="107"/>
      <c r="CF21" s="105"/>
      <c r="CG21" s="105"/>
      <c r="CH21" s="108"/>
      <c r="CI21" s="105"/>
      <c r="CJ21" s="107"/>
      <c r="CK21" s="106"/>
      <c r="CL21" s="108"/>
      <c r="CM21" s="106"/>
      <c r="CN21" s="108"/>
      <c r="CO21" s="109"/>
      <c r="CP21" s="106"/>
      <c r="CQ21" s="108"/>
      <c r="CR21" s="108"/>
      <c r="CS21" s="105"/>
      <c r="CT21" s="109"/>
      <c r="CU21" s="105"/>
      <c r="CV21" s="106"/>
      <c r="CW21" s="108"/>
      <c r="CX21" s="106"/>
      <c r="CY21" s="107"/>
      <c r="CZ21" s="106"/>
      <c r="DA21" s="108"/>
      <c r="DB21" s="106"/>
      <c r="DC21" s="108"/>
      <c r="DD21" s="109"/>
      <c r="DE21" s="105"/>
      <c r="DF21" s="106"/>
      <c r="DG21" s="108"/>
      <c r="DH21" s="108"/>
      <c r="DI21" s="109"/>
      <c r="DJ21" s="105"/>
      <c r="DK21" s="108"/>
      <c r="DL21" s="108"/>
      <c r="DM21" s="105"/>
      <c r="DN21" s="109"/>
      <c r="DO21" s="105"/>
      <c r="DP21" s="108"/>
      <c r="DQ21" s="105"/>
      <c r="DR21" s="106"/>
      <c r="DS21" s="108"/>
      <c r="DT21" s="109"/>
      <c r="DU21" s="105"/>
      <c r="DV21" s="106"/>
      <c r="DW21" s="108"/>
      <c r="DX21" s="106"/>
      <c r="DY21" s="107"/>
      <c r="DZ21" s="106"/>
      <c r="EA21" s="108"/>
      <c r="EB21" s="106"/>
      <c r="EC21" s="108"/>
      <c r="ED21" s="109"/>
      <c r="EE21" s="105"/>
      <c r="EF21" s="106"/>
      <c r="EG21" s="108"/>
      <c r="EH21" s="106"/>
      <c r="EI21" s="107"/>
      <c r="EJ21" s="105"/>
      <c r="EK21" s="105"/>
      <c r="EL21" s="108"/>
      <c r="EM21" s="105"/>
      <c r="EN21" s="107"/>
      <c r="EO21" s="105"/>
      <c r="EP21" s="105"/>
      <c r="EQ21" s="106"/>
      <c r="ER21" s="108"/>
      <c r="ES21" s="107"/>
      <c r="ET21" s="105"/>
      <c r="EU21" s="106"/>
      <c r="EV21" s="108"/>
      <c r="EW21" s="108"/>
      <c r="EX21" s="106"/>
      <c r="EY21" s="107"/>
      <c r="EZ21" s="104"/>
      <c r="FA21" s="108"/>
      <c r="FB21" s="105"/>
      <c r="FC21" s="106"/>
      <c r="FD21" s="107"/>
      <c r="FE21" s="105"/>
      <c r="FF21" s="105"/>
      <c r="FG21" s="106"/>
      <c r="FH21" s="108"/>
      <c r="FI21" s="107"/>
      <c r="FJ21" s="105"/>
      <c r="FK21" s="106"/>
      <c r="FL21" s="108"/>
      <c r="FM21" s="106"/>
      <c r="FN21" s="107"/>
      <c r="FO21" s="106"/>
      <c r="FP21" s="108"/>
      <c r="FQ21" s="106"/>
      <c r="FR21" s="108"/>
      <c r="FS21" s="109"/>
      <c r="FT21" s="105"/>
      <c r="FU21" s="106"/>
      <c r="FV21" s="108"/>
      <c r="FW21" s="106"/>
      <c r="FX21" s="107"/>
      <c r="FY21" s="105"/>
      <c r="FZ21" s="105"/>
      <c r="GA21" s="108"/>
      <c r="GB21" s="105"/>
      <c r="GC21" s="109"/>
      <c r="GD21" s="104"/>
      <c r="GE21" s="108"/>
      <c r="GF21" s="105"/>
      <c r="GG21" s="106"/>
      <c r="GH21" s="107"/>
      <c r="GI21" s="105"/>
      <c r="GJ21" s="105"/>
      <c r="GK21" s="106"/>
      <c r="GL21" s="108"/>
      <c r="GM21" s="107"/>
      <c r="GN21" s="105"/>
      <c r="GO21" s="106"/>
      <c r="GP21" s="108"/>
      <c r="GQ21" s="106"/>
      <c r="GR21" s="107"/>
      <c r="GS21" s="106"/>
      <c r="GT21" s="108"/>
      <c r="GU21" s="106"/>
      <c r="GV21" s="108"/>
      <c r="GW21" s="109"/>
      <c r="GX21" s="105"/>
      <c r="GY21" s="106"/>
      <c r="GZ21" s="108"/>
      <c r="HA21" s="106"/>
      <c r="HB21" s="107"/>
      <c r="HC21" s="105"/>
      <c r="HD21" s="105"/>
      <c r="HE21" s="108"/>
      <c r="HF21" s="105"/>
      <c r="HG21" s="106"/>
      <c r="HH21" s="110"/>
      <c r="HI21" s="105"/>
      <c r="HJ21" s="106"/>
      <c r="HK21" s="108"/>
      <c r="HL21" s="108"/>
      <c r="HM21" s="109"/>
      <c r="HN21" s="106"/>
      <c r="HO21" s="108"/>
      <c r="HP21" s="108"/>
      <c r="HQ21" s="105"/>
      <c r="HR21" s="109"/>
      <c r="HS21" s="105"/>
      <c r="HT21" s="106"/>
      <c r="HU21" s="108"/>
      <c r="HV21" s="106"/>
      <c r="HW21" s="107"/>
      <c r="HX21" s="106"/>
      <c r="HY21" s="108"/>
      <c r="HZ21" s="106"/>
      <c r="IA21" s="108"/>
      <c r="IB21" s="109"/>
      <c r="IC21" s="105"/>
      <c r="ID21" s="106"/>
      <c r="IE21" s="108"/>
      <c r="IF21" s="108"/>
      <c r="IG21" s="109"/>
      <c r="IH21" s="105"/>
      <c r="II21" s="108"/>
      <c r="IJ21" s="108"/>
      <c r="IK21" s="105"/>
      <c r="IL21" s="111"/>
      <c r="IM21" s="104"/>
      <c r="IN21" s="105"/>
      <c r="IO21" s="106"/>
      <c r="IP21" s="108"/>
      <c r="IQ21" s="107"/>
      <c r="IR21" s="104"/>
      <c r="IS21" s="106"/>
      <c r="IT21" s="108"/>
      <c r="IU21" s="106"/>
      <c r="IV21" s="107"/>
      <c r="IW21" s="106"/>
      <c r="IX21" s="108"/>
      <c r="IY21" s="106"/>
      <c r="IZ21" s="108"/>
      <c r="JA21" s="109"/>
      <c r="JB21" s="105"/>
      <c r="JC21" s="106"/>
      <c r="JD21" s="108"/>
      <c r="JE21" s="106"/>
      <c r="JF21" s="107"/>
      <c r="JG21" s="105"/>
      <c r="JH21" s="105"/>
      <c r="JI21" s="108"/>
      <c r="JJ21" s="105"/>
      <c r="JK21" s="107"/>
      <c r="JL21" s="106"/>
      <c r="JM21" s="108"/>
      <c r="JN21" s="106"/>
      <c r="JO21" s="108"/>
      <c r="JP21" s="106"/>
      <c r="JQ21" s="110"/>
      <c r="JR21" s="106"/>
      <c r="JS21" s="108"/>
      <c r="JT21" s="108"/>
      <c r="JU21" s="105"/>
      <c r="JV21" s="109"/>
      <c r="JW21" s="105"/>
      <c r="JX21" s="106"/>
      <c r="JY21" s="108"/>
      <c r="JZ21" s="106"/>
      <c r="KA21" s="107"/>
      <c r="KB21" s="106"/>
      <c r="KC21" s="108"/>
      <c r="KD21" s="106"/>
      <c r="KE21" s="108"/>
      <c r="KF21" s="109"/>
      <c r="KG21" s="105"/>
      <c r="KH21" s="106"/>
      <c r="KI21" s="108"/>
      <c r="KJ21" s="108"/>
      <c r="KK21" s="109"/>
      <c r="KL21" s="105"/>
      <c r="KM21" s="108"/>
      <c r="KN21" s="108"/>
      <c r="KO21" s="105"/>
      <c r="KP21" s="109"/>
      <c r="KQ21" s="105"/>
      <c r="KR21" s="108"/>
      <c r="KS21" s="105"/>
      <c r="KT21" s="106"/>
      <c r="KU21" s="108"/>
      <c r="KV21" s="109"/>
    </row>
    <row r="22" spans="1:308" s="87" customFormat="1">
      <c r="A22" s="654"/>
      <c r="B22" s="379"/>
      <c r="C22" s="378"/>
      <c r="D22" s="133"/>
      <c r="E22" s="128"/>
      <c r="F22" s="129"/>
      <c r="G22" s="130"/>
      <c r="H22" s="128"/>
      <c r="I22" s="128"/>
      <c r="J22" s="129"/>
      <c r="K22" s="127"/>
      <c r="L22" s="130"/>
      <c r="M22" s="128"/>
      <c r="N22" s="129"/>
      <c r="O22" s="127"/>
      <c r="P22" s="129"/>
      <c r="Q22" s="130"/>
      <c r="R22" s="129"/>
      <c r="S22" s="127"/>
      <c r="T22" s="129"/>
      <c r="U22" s="127"/>
      <c r="V22" s="131"/>
      <c r="W22" s="128"/>
      <c r="X22" s="129"/>
      <c r="Y22" s="127"/>
      <c r="Z22" s="129"/>
      <c r="AA22" s="130"/>
      <c r="AB22" s="128"/>
      <c r="AC22" s="128"/>
      <c r="AD22" s="128"/>
      <c r="AE22" s="128"/>
      <c r="AF22" s="131"/>
      <c r="AG22" s="132"/>
      <c r="AH22" s="129"/>
      <c r="AI22" s="127"/>
      <c r="AJ22" s="127"/>
      <c r="AK22" s="131"/>
      <c r="AL22" s="129"/>
      <c r="AM22" s="127"/>
      <c r="AN22" s="127"/>
      <c r="AO22" s="128"/>
      <c r="AP22" s="131"/>
      <c r="AQ22" s="128"/>
      <c r="AR22" s="129"/>
      <c r="AS22" s="127"/>
      <c r="AT22" s="129"/>
      <c r="AU22" s="130"/>
      <c r="AV22" s="129"/>
      <c r="AW22" s="127"/>
      <c r="AX22" s="129"/>
      <c r="AY22" s="127"/>
      <c r="AZ22" s="131"/>
      <c r="BA22" s="128"/>
      <c r="BB22" s="129"/>
      <c r="BC22" s="127"/>
      <c r="BD22" s="127"/>
      <c r="BE22" s="131"/>
      <c r="BF22" s="128"/>
      <c r="BG22" s="133"/>
      <c r="BH22" s="133"/>
      <c r="BI22" s="128"/>
      <c r="BJ22" s="129"/>
      <c r="BK22" s="127"/>
      <c r="BL22" s="132"/>
      <c r="BM22" s="128"/>
      <c r="BN22" s="129"/>
      <c r="BO22" s="127"/>
      <c r="BP22" s="130"/>
      <c r="BQ22" s="132"/>
      <c r="BR22" s="129"/>
      <c r="BS22" s="127"/>
      <c r="BT22" s="129"/>
      <c r="BU22" s="130"/>
      <c r="BV22" s="129"/>
      <c r="BW22" s="127"/>
      <c r="BX22" s="129"/>
      <c r="BY22" s="127"/>
      <c r="BZ22" s="131"/>
      <c r="CA22" s="128"/>
      <c r="CB22" s="129"/>
      <c r="CC22" s="127"/>
      <c r="CD22" s="129"/>
      <c r="CE22" s="130"/>
      <c r="CF22" s="128"/>
      <c r="CG22" s="128"/>
      <c r="CH22" s="128"/>
      <c r="CI22" s="128"/>
      <c r="CJ22" s="134"/>
      <c r="CK22" s="206"/>
      <c r="CL22" s="127"/>
      <c r="CM22" s="129"/>
      <c r="CN22" s="127"/>
      <c r="CO22" s="131"/>
      <c r="CP22" s="129"/>
      <c r="CQ22" s="127"/>
      <c r="CR22" s="127"/>
      <c r="CS22" s="128"/>
      <c r="CT22" s="131"/>
      <c r="CU22" s="128"/>
      <c r="CV22" s="129"/>
      <c r="CW22" s="127"/>
      <c r="CX22" s="129"/>
      <c r="CY22" s="130"/>
      <c r="CZ22" s="129"/>
      <c r="DA22" s="127"/>
      <c r="DB22" s="129"/>
      <c r="DC22" s="127"/>
      <c r="DD22" s="131"/>
      <c r="DE22" s="128"/>
      <c r="DF22" s="129"/>
      <c r="DG22" s="127"/>
      <c r="DH22" s="127"/>
      <c r="DI22" s="131"/>
      <c r="DJ22" s="128"/>
      <c r="DK22" s="133"/>
      <c r="DL22" s="133"/>
      <c r="DM22" s="128"/>
      <c r="DN22" s="131"/>
      <c r="DO22" s="128"/>
      <c r="DP22" s="127"/>
      <c r="DQ22" s="128"/>
      <c r="DR22" s="129"/>
      <c r="DS22" s="127"/>
      <c r="DT22" s="131"/>
      <c r="DU22" s="128"/>
      <c r="DV22" s="129"/>
      <c r="DW22" s="127"/>
      <c r="DX22" s="129"/>
      <c r="DY22" s="130"/>
      <c r="DZ22" s="129"/>
      <c r="EA22" s="127"/>
      <c r="EB22" s="129"/>
      <c r="EC22" s="127"/>
      <c r="ED22" s="131"/>
      <c r="EE22" s="128"/>
      <c r="EF22" s="129"/>
      <c r="EG22" s="127"/>
      <c r="EH22" s="129"/>
      <c r="EI22" s="130"/>
      <c r="EJ22" s="128"/>
      <c r="EK22" s="128"/>
      <c r="EL22" s="128"/>
      <c r="EM22" s="128"/>
      <c r="EN22" s="134"/>
      <c r="EO22" s="380"/>
      <c r="EP22" s="128"/>
      <c r="EQ22" s="129"/>
      <c r="ER22" s="127"/>
      <c r="ES22" s="130"/>
      <c r="ET22" s="128"/>
      <c r="EU22" s="129"/>
      <c r="EV22" s="127"/>
      <c r="EW22" s="127"/>
      <c r="EX22" s="129"/>
      <c r="EY22" s="134"/>
      <c r="EZ22" s="378"/>
      <c r="FA22" s="133"/>
      <c r="FB22" s="128"/>
      <c r="FC22" s="129"/>
      <c r="FD22" s="130"/>
      <c r="FE22" s="128"/>
      <c r="FF22" s="128"/>
      <c r="FG22" s="129"/>
      <c r="FH22" s="127"/>
      <c r="FI22" s="130"/>
      <c r="FJ22" s="128"/>
      <c r="FK22" s="129"/>
      <c r="FL22" s="127"/>
      <c r="FM22" s="129"/>
      <c r="FN22" s="130"/>
      <c r="FO22" s="129"/>
      <c r="FP22" s="127"/>
      <c r="FQ22" s="129"/>
      <c r="FR22" s="127"/>
      <c r="FS22" s="131"/>
      <c r="FT22" s="128"/>
      <c r="FU22" s="129"/>
      <c r="FV22" s="127"/>
      <c r="FW22" s="129"/>
      <c r="FX22" s="130"/>
      <c r="FY22" s="128"/>
      <c r="FZ22" s="128"/>
      <c r="GA22" s="128"/>
      <c r="GB22" s="128"/>
      <c r="GC22" s="131"/>
      <c r="GD22" s="378"/>
      <c r="GE22" s="133"/>
      <c r="GF22" s="128"/>
      <c r="GG22" s="129"/>
      <c r="GH22" s="130"/>
      <c r="GI22" s="128"/>
      <c r="GJ22" s="128"/>
      <c r="GK22" s="129"/>
      <c r="GL22" s="127"/>
      <c r="GM22" s="130"/>
      <c r="GN22" s="128"/>
      <c r="GO22" s="129"/>
      <c r="GP22" s="127"/>
      <c r="GQ22" s="129"/>
      <c r="GR22" s="130"/>
      <c r="GS22" s="129"/>
      <c r="GT22" s="127"/>
      <c r="GU22" s="129"/>
      <c r="GV22" s="127"/>
      <c r="GW22" s="131"/>
      <c r="GX22" s="128"/>
      <c r="GY22" s="129"/>
      <c r="GZ22" s="127"/>
      <c r="HA22" s="129"/>
      <c r="HB22" s="130"/>
      <c r="HC22" s="128"/>
      <c r="HD22" s="128"/>
      <c r="HE22" s="128"/>
      <c r="HF22" s="128"/>
      <c r="HG22" s="129"/>
      <c r="HH22" s="135"/>
      <c r="HI22" s="128"/>
      <c r="HJ22" s="129"/>
      <c r="HK22" s="127"/>
      <c r="HL22" s="127"/>
      <c r="HM22" s="131"/>
      <c r="HN22" s="129"/>
      <c r="HO22" s="127"/>
      <c r="HP22" s="127"/>
      <c r="HQ22" s="128"/>
      <c r="HR22" s="131"/>
      <c r="HS22" s="128"/>
      <c r="HT22" s="129"/>
      <c r="HU22" s="127"/>
      <c r="HV22" s="129"/>
      <c r="HW22" s="130"/>
      <c r="HX22" s="129"/>
      <c r="HY22" s="127"/>
      <c r="HZ22" s="129"/>
      <c r="IA22" s="127"/>
      <c r="IB22" s="131"/>
      <c r="IC22" s="128"/>
      <c r="ID22" s="129"/>
      <c r="IE22" s="127"/>
      <c r="IF22" s="127"/>
      <c r="IG22" s="131"/>
      <c r="IH22" s="128"/>
      <c r="II22" s="133"/>
      <c r="IJ22" s="133"/>
      <c r="IK22" s="128"/>
      <c r="IL22" s="136"/>
      <c r="IM22" s="132"/>
      <c r="IN22" s="128"/>
      <c r="IO22" s="129"/>
      <c r="IP22" s="127"/>
      <c r="IQ22" s="130"/>
      <c r="IR22" s="132"/>
      <c r="IS22" s="129"/>
      <c r="IT22" s="127"/>
      <c r="IU22" s="129"/>
      <c r="IV22" s="130"/>
      <c r="IW22" s="129"/>
      <c r="IX22" s="127"/>
      <c r="IY22" s="129"/>
      <c r="IZ22" s="127"/>
      <c r="JA22" s="131"/>
      <c r="JB22" s="128"/>
      <c r="JC22" s="129"/>
      <c r="JD22" s="127"/>
      <c r="JE22" s="129"/>
      <c r="JF22" s="130"/>
      <c r="JG22" s="128"/>
      <c r="JH22" s="128"/>
      <c r="JI22" s="128"/>
      <c r="JJ22" s="128"/>
      <c r="JK22" s="134"/>
      <c r="JL22" s="206"/>
      <c r="JM22" s="127"/>
      <c r="JN22" s="129"/>
      <c r="JO22" s="127"/>
      <c r="JP22" s="129"/>
      <c r="JQ22" s="135"/>
      <c r="JR22" s="129"/>
      <c r="JS22" s="127"/>
      <c r="JT22" s="127"/>
      <c r="JU22" s="128"/>
      <c r="JV22" s="131"/>
      <c r="JW22" s="128"/>
      <c r="JX22" s="129"/>
      <c r="JY22" s="127"/>
      <c r="JZ22" s="129"/>
      <c r="KA22" s="130"/>
      <c r="KB22" s="129"/>
      <c r="KC22" s="127"/>
      <c r="KD22" s="129"/>
      <c r="KE22" s="127"/>
      <c r="KF22" s="131"/>
      <c r="KG22" s="128"/>
      <c r="KH22" s="129"/>
      <c r="KI22" s="127"/>
      <c r="KJ22" s="127"/>
      <c r="KK22" s="131"/>
      <c r="KL22" s="128"/>
      <c r="KM22" s="133"/>
      <c r="KN22" s="133"/>
      <c r="KO22" s="128"/>
      <c r="KP22" s="131"/>
      <c r="KQ22" s="128"/>
      <c r="KR22" s="127"/>
      <c r="KS22" s="128"/>
      <c r="KT22" s="129"/>
      <c r="KU22" s="127"/>
      <c r="KV22" s="131"/>
    </row>
    <row r="23" spans="1:308" s="87" customFormat="1">
      <c r="A23" s="654"/>
      <c r="B23" s="382"/>
      <c r="C23" s="97"/>
      <c r="D23" s="93"/>
      <c r="E23" s="93"/>
      <c r="F23" s="94"/>
      <c r="G23" s="95"/>
      <c r="H23" s="93"/>
      <c r="I23" s="93"/>
      <c r="J23" s="94"/>
      <c r="K23" s="92"/>
      <c r="L23" s="95"/>
      <c r="M23" s="93"/>
      <c r="N23" s="94"/>
      <c r="O23" s="92"/>
      <c r="P23" s="94"/>
      <c r="Q23" s="95"/>
      <c r="R23" s="94"/>
      <c r="S23" s="92"/>
      <c r="T23" s="94"/>
      <c r="U23" s="92"/>
      <c r="V23" s="96"/>
      <c r="W23" s="93"/>
      <c r="X23" s="94"/>
      <c r="Y23" s="92"/>
      <c r="Z23" s="94"/>
      <c r="AA23" s="95"/>
      <c r="AB23" s="93"/>
      <c r="AC23" s="93"/>
      <c r="AD23" s="93"/>
      <c r="AE23" s="93"/>
      <c r="AF23" s="96"/>
      <c r="AG23" s="97"/>
      <c r="AH23" s="94"/>
      <c r="AI23" s="92"/>
      <c r="AJ23" s="92"/>
      <c r="AK23" s="96"/>
      <c r="AL23" s="94"/>
      <c r="AM23" s="92"/>
      <c r="AN23" s="92"/>
      <c r="AO23" s="93"/>
      <c r="AP23" s="96"/>
      <c r="AQ23" s="93"/>
      <c r="AR23" s="94"/>
      <c r="AS23" s="92"/>
      <c r="AT23" s="94"/>
      <c r="AU23" s="95"/>
      <c r="AV23" s="94"/>
      <c r="AW23" s="92"/>
      <c r="AX23" s="94"/>
      <c r="AY23" s="92"/>
      <c r="AZ23" s="96"/>
      <c r="BA23" s="93"/>
      <c r="BB23" s="94"/>
      <c r="BC23" s="92"/>
      <c r="BD23" s="92"/>
      <c r="BE23" s="96"/>
      <c r="BF23" s="93"/>
      <c r="BG23" s="92"/>
      <c r="BH23" s="93"/>
      <c r="BI23" s="93"/>
      <c r="BJ23" s="94"/>
      <c r="BK23" s="92"/>
      <c r="BL23" s="97"/>
      <c r="BM23" s="93"/>
      <c r="BN23" s="94"/>
      <c r="BO23" s="92"/>
      <c r="BP23" s="95"/>
      <c r="BQ23" s="97"/>
      <c r="BR23" s="94"/>
      <c r="BS23" s="92"/>
      <c r="BT23" s="94"/>
      <c r="BU23" s="95"/>
      <c r="BV23" s="94"/>
      <c r="BW23" s="92"/>
      <c r="BX23" s="94"/>
      <c r="BY23" s="92"/>
      <c r="BZ23" s="96"/>
      <c r="CA23" s="93"/>
      <c r="CB23" s="94"/>
      <c r="CC23" s="92"/>
      <c r="CD23" s="94"/>
      <c r="CE23" s="95"/>
      <c r="CF23" s="93"/>
      <c r="CG23" s="93"/>
      <c r="CH23" s="93"/>
      <c r="CI23" s="93"/>
      <c r="CJ23" s="95"/>
      <c r="CK23" s="94"/>
      <c r="CL23" s="92"/>
      <c r="CM23" s="94"/>
      <c r="CN23" s="92"/>
      <c r="CO23" s="96"/>
      <c r="CP23" s="94"/>
      <c r="CQ23" s="92"/>
      <c r="CR23" s="92"/>
      <c r="CS23" s="93"/>
      <c r="CT23" s="96"/>
      <c r="CU23" s="93"/>
      <c r="CV23" s="94"/>
      <c r="CW23" s="92"/>
      <c r="CX23" s="94"/>
      <c r="CY23" s="95"/>
      <c r="CZ23" s="94"/>
      <c r="DA23" s="92"/>
      <c r="DB23" s="94"/>
      <c r="DC23" s="92"/>
      <c r="DD23" s="96"/>
      <c r="DE23" s="93"/>
      <c r="DF23" s="94"/>
      <c r="DG23" s="92"/>
      <c r="DH23" s="92"/>
      <c r="DI23" s="96"/>
      <c r="DJ23" s="93"/>
      <c r="DK23" s="92"/>
      <c r="DL23" s="93"/>
      <c r="DM23" s="93"/>
      <c r="DN23" s="96"/>
      <c r="DO23" s="93"/>
      <c r="DP23" s="92"/>
      <c r="DQ23" s="93"/>
      <c r="DR23" s="94"/>
      <c r="DS23" s="92"/>
      <c r="DT23" s="96"/>
      <c r="DU23" s="93"/>
      <c r="DV23" s="94"/>
      <c r="DW23" s="92"/>
      <c r="DX23" s="94"/>
      <c r="DY23" s="95"/>
      <c r="DZ23" s="94"/>
      <c r="EA23" s="92"/>
      <c r="EB23" s="94"/>
      <c r="EC23" s="92"/>
      <c r="ED23" s="96"/>
      <c r="EE23" s="93"/>
      <c r="EF23" s="94"/>
      <c r="EG23" s="92"/>
      <c r="EH23" s="94"/>
      <c r="EI23" s="95"/>
      <c r="EJ23" s="93"/>
      <c r="EK23" s="93"/>
      <c r="EL23" s="93"/>
      <c r="EM23" s="93"/>
      <c r="EN23" s="95"/>
      <c r="EO23" s="93"/>
      <c r="EP23" s="93"/>
      <c r="EQ23" s="94"/>
      <c r="ER23" s="92"/>
      <c r="ES23" s="95"/>
      <c r="ET23" s="93"/>
      <c r="EU23" s="94"/>
      <c r="EV23" s="92"/>
      <c r="EW23" s="92"/>
      <c r="EX23" s="94"/>
      <c r="EY23" s="95"/>
      <c r="EZ23" s="97"/>
      <c r="FA23" s="93"/>
      <c r="FB23" s="93"/>
      <c r="FC23" s="94"/>
      <c r="FD23" s="95"/>
      <c r="FE23" s="93"/>
      <c r="FF23" s="93"/>
      <c r="FG23" s="94"/>
      <c r="FH23" s="92"/>
      <c r="FI23" s="95"/>
      <c r="FJ23" s="93"/>
      <c r="FK23" s="94"/>
      <c r="FL23" s="92"/>
      <c r="FM23" s="94"/>
      <c r="FN23" s="95"/>
      <c r="FO23" s="94"/>
      <c r="FP23" s="92"/>
      <c r="FQ23" s="94"/>
      <c r="FR23" s="92"/>
      <c r="FS23" s="96"/>
      <c r="FT23" s="93"/>
      <c r="FU23" s="94"/>
      <c r="FV23" s="92"/>
      <c r="FW23" s="94"/>
      <c r="FX23" s="95"/>
      <c r="FY23" s="93"/>
      <c r="FZ23" s="93"/>
      <c r="GA23" s="93"/>
      <c r="GB23" s="93"/>
      <c r="GC23" s="96"/>
      <c r="GD23" s="97"/>
      <c r="GE23" s="93"/>
      <c r="GF23" s="93"/>
      <c r="GG23" s="94"/>
      <c r="GH23" s="95"/>
      <c r="GI23" s="93"/>
      <c r="GJ23" s="93"/>
      <c r="GK23" s="94"/>
      <c r="GL23" s="92"/>
      <c r="GM23" s="95"/>
      <c r="GN23" s="93"/>
      <c r="GO23" s="94"/>
      <c r="GP23" s="92"/>
      <c r="GQ23" s="94"/>
      <c r="GR23" s="95"/>
      <c r="GS23" s="94"/>
      <c r="GT23" s="92"/>
      <c r="GU23" s="94"/>
      <c r="GV23" s="92"/>
      <c r="GW23" s="96"/>
      <c r="GX23" s="93"/>
      <c r="GY23" s="94"/>
      <c r="GZ23" s="92"/>
      <c r="HA23" s="94"/>
      <c r="HB23" s="95"/>
      <c r="HC23" s="93"/>
      <c r="HD23" s="93"/>
      <c r="HE23" s="93"/>
      <c r="HF23" s="93"/>
      <c r="HG23" s="94"/>
      <c r="HH23" s="103"/>
      <c r="HI23" s="93"/>
      <c r="HJ23" s="94"/>
      <c r="HK23" s="92"/>
      <c r="HL23" s="92"/>
      <c r="HM23" s="96"/>
      <c r="HN23" s="94"/>
      <c r="HO23" s="92"/>
      <c r="HP23" s="92"/>
      <c r="HQ23" s="93"/>
      <c r="HR23" s="96"/>
      <c r="HS23" s="93"/>
      <c r="HT23" s="94"/>
      <c r="HU23" s="92"/>
      <c r="HV23" s="94"/>
      <c r="HW23" s="95"/>
      <c r="HX23" s="94"/>
      <c r="HY23" s="92"/>
      <c r="HZ23" s="94"/>
      <c r="IA23" s="92"/>
      <c r="IB23" s="96"/>
      <c r="IC23" s="93"/>
      <c r="ID23" s="94"/>
      <c r="IE23" s="92"/>
      <c r="IF23" s="92"/>
      <c r="IG23" s="96"/>
      <c r="IH23" s="93"/>
      <c r="II23" s="92"/>
      <c r="IJ23" s="93"/>
      <c r="IK23" s="93"/>
      <c r="IL23" s="102"/>
      <c r="IM23" s="97"/>
      <c r="IN23" s="93"/>
      <c r="IO23" s="94"/>
      <c r="IP23" s="92"/>
      <c r="IQ23" s="95"/>
      <c r="IR23" s="97"/>
      <c r="IS23" s="94"/>
      <c r="IT23" s="92"/>
      <c r="IU23" s="94"/>
      <c r="IV23" s="95"/>
      <c r="IW23" s="94"/>
      <c r="IX23" s="92"/>
      <c r="IY23" s="94"/>
      <c r="IZ23" s="92"/>
      <c r="JA23" s="96"/>
      <c r="JB23" s="93"/>
      <c r="JC23" s="94"/>
      <c r="JD23" s="92"/>
      <c r="JE23" s="94"/>
      <c r="JF23" s="95"/>
      <c r="JG23" s="93"/>
      <c r="JH23" s="93"/>
      <c r="JI23" s="93"/>
      <c r="JJ23" s="93"/>
      <c r="JK23" s="95"/>
      <c r="JL23" s="94"/>
      <c r="JM23" s="92"/>
      <c r="JN23" s="94"/>
      <c r="JO23" s="92"/>
      <c r="JP23" s="94"/>
      <c r="JQ23" s="103"/>
      <c r="JR23" s="94"/>
      <c r="JS23" s="92"/>
      <c r="JT23" s="92"/>
      <c r="JU23" s="93"/>
      <c r="JV23" s="96"/>
      <c r="JW23" s="93"/>
      <c r="JX23" s="94"/>
      <c r="JY23" s="92"/>
      <c r="JZ23" s="94"/>
      <c r="KA23" s="95"/>
      <c r="KB23" s="94"/>
      <c r="KC23" s="92"/>
      <c r="KD23" s="94"/>
      <c r="KE23" s="92"/>
      <c r="KF23" s="96"/>
      <c r="KG23" s="93"/>
      <c r="KH23" s="94"/>
      <c r="KI23" s="92"/>
      <c r="KJ23" s="92"/>
      <c r="KK23" s="96"/>
      <c r="KL23" s="93"/>
      <c r="KM23" s="92"/>
      <c r="KN23" s="93"/>
      <c r="KO23" s="93"/>
      <c r="KP23" s="96"/>
      <c r="KQ23" s="93"/>
      <c r="KR23" s="92"/>
      <c r="KS23" s="93"/>
      <c r="KT23" s="94"/>
      <c r="KU23" s="92"/>
      <c r="KV23" s="96"/>
    </row>
    <row r="24" spans="1:308" s="87" customFormat="1">
      <c r="A24" s="655"/>
      <c r="B24" s="376"/>
      <c r="C24" s="104"/>
      <c r="D24" s="108"/>
      <c r="E24" s="105"/>
      <c r="F24" s="106" t="s">
        <v>76</v>
      </c>
      <c r="G24" s="107"/>
      <c r="H24" s="105"/>
      <c r="I24" s="105"/>
      <c r="J24" s="106"/>
      <c r="K24" s="108"/>
      <c r="L24" s="107"/>
      <c r="M24" s="105"/>
      <c r="N24" s="106"/>
      <c r="O24" s="108"/>
      <c r="P24" s="106"/>
      <c r="Q24" s="107"/>
      <c r="R24" s="106"/>
      <c r="S24" s="108"/>
      <c r="T24" s="106"/>
      <c r="U24" s="108"/>
      <c r="V24" s="109"/>
      <c r="W24" s="105"/>
      <c r="X24" s="106"/>
      <c r="Y24" s="108"/>
      <c r="Z24" s="106"/>
      <c r="AA24" s="107"/>
      <c r="AB24" s="105"/>
      <c r="AC24" s="105"/>
      <c r="AD24" s="105"/>
      <c r="AE24" s="105"/>
      <c r="AF24" s="109"/>
      <c r="AG24" s="104"/>
      <c r="AH24" s="106"/>
      <c r="AI24" s="108"/>
      <c r="AJ24" s="108"/>
      <c r="AK24" s="109"/>
      <c r="AL24" s="106"/>
      <c r="AM24" s="108"/>
      <c r="AN24" s="108"/>
      <c r="AO24" s="105"/>
      <c r="AP24" s="109"/>
      <c r="AQ24" s="105"/>
      <c r="AR24" s="106"/>
      <c r="AS24" s="108"/>
      <c r="AT24" s="106"/>
      <c r="AU24" s="107"/>
      <c r="AV24" s="106"/>
      <c r="AW24" s="108"/>
      <c r="AX24" s="106"/>
      <c r="AY24" s="108"/>
      <c r="AZ24" s="109"/>
      <c r="BA24" s="105"/>
      <c r="BB24" s="106"/>
      <c r="BC24" s="108"/>
      <c r="BD24" s="108"/>
      <c r="BE24" s="109"/>
      <c r="BF24" s="105"/>
      <c r="BG24" s="108"/>
      <c r="BH24" s="108"/>
      <c r="BI24" s="105"/>
      <c r="BJ24" s="106"/>
      <c r="BK24" s="108"/>
      <c r="BL24" s="104"/>
      <c r="BM24" s="105"/>
      <c r="BN24" s="106"/>
      <c r="BO24" s="108"/>
      <c r="BP24" s="107"/>
      <c r="BQ24" s="104"/>
      <c r="BR24" s="106"/>
      <c r="BS24" s="108"/>
      <c r="BT24" s="106"/>
      <c r="BU24" s="107"/>
      <c r="BV24" s="106"/>
      <c r="BW24" s="108"/>
      <c r="BX24" s="106"/>
      <c r="BY24" s="108"/>
      <c r="BZ24" s="109"/>
      <c r="CA24" s="105"/>
      <c r="CB24" s="106"/>
      <c r="CC24" s="108"/>
      <c r="CD24" s="106"/>
      <c r="CE24" s="107"/>
      <c r="CF24" s="105"/>
      <c r="CG24" s="105"/>
      <c r="CH24" s="105"/>
      <c r="CI24" s="105"/>
      <c r="CJ24" s="107"/>
      <c r="CK24" s="106"/>
      <c r="CL24" s="108"/>
      <c r="CM24" s="106"/>
      <c r="CN24" s="108"/>
      <c r="CO24" s="109"/>
      <c r="CP24" s="106"/>
      <c r="CQ24" s="108"/>
      <c r="CR24" s="108"/>
      <c r="CS24" s="105"/>
      <c r="CT24" s="109"/>
      <c r="CU24" s="105"/>
      <c r="CV24" s="106"/>
      <c r="CW24" s="108"/>
      <c r="CX24" s="106"/>
      <c r="CY24" s="107"/>
      <c r="CZ24" s="106"/>
      <c r="DA24" s="108"/>
      <c r="DB24" s="106"/>
      <c r="DC24" s="108"/>
      <c r="DD24" s="109"/>
      <c r="DE24" s="105"/>
      <c r="DF24" s="106"/>
      <c r="DG24" s="108"/>
      <c r="DH24" s="108"/>
      <c r="DI24" s="109"/>
      <c r="DJ24" s="105"/>
      <c r="DK24" s="108"/>
      <c r="DL24" s="108"/>
      <c r="DM24" s="105"/>
      <c r="DN24" s="109"/>
      <c r="DO24" s="105"/>
      <c r="DP24" s="108"/>
      <c r="DQ24" s="105"/>
      <c r="DR24" s="106"/>
      <c r="DS24" s="108"/>
      <c r="DT24" s="109"/>
      <c r="DU24" s="105"/>
      <c r="DV24" s="106"/>
      <c r="DW24" s="108"/>
      <c r="DX24" s="106"/>
      <c r="DY24" s="107"/>
      <c r="DZ24" s="106"/>
      <c r="EA24" s="108"/>
      <c r="EB24" s="106"/>
      <c r="EC24" s="108"/>
      <c r="ED24" s="109"/>
      <c r="EE24" s="105"/>
      <c r="EF24" s="106"/>
      <c r="EG24" s="108"/>
      <c r="EH24" s="106"/>
      <c r="EI24" s="107"/>
      <c r="EJ24" s="105"/>
      <c r="EK24" s="105"/>
      <c r="EL24" s="105"/>
      <c r="EM24" s="105"/>
      <c r="EN24" s="107"/>
      <c r="EO24" s="105"/>
      <c r="EP24" s="105"/>
      <c r="EQ24" s="106"/>
      <c r="ER24" s="108"/>
      <c r="ES24" s="107"/>
      <c r="ET24" s="105"/>
      <c r="EU24" s="106"/>
      <c r="EV24" s="108"/>
      <c r="EW24" s="108"/>
      <c r="EX24" s="106"/>
      <c r="EY24" s="107"/>
      <c r="EZ24" s="104"/>
      <c r="FA24" s="108"/>
      <c r="FB24" s="105"/>
      <c r="FC24" s="106"/>
      <c r="FD24" s="107"/>
      <c r="FE24" s="105"/>
      <c r="FF24" s="105"/>
      <c r="FG24" s="106"/>
      <c r="FH24" s="108"/>
      <c r="FI24" s="107"/>
      <c r="FJ24" s="105"/>
      <c r="FK24" s="106"/>
      <c r="FL24" s="108"/>
      <c r="FM24" s="106"/>
      <c r="FN24" s="107"/>
      <c r="FO24" s="106"/>
      <c r="FP24" s="108"/>
      <c r="FQ24" s="106"/>
      <c r="FR24" s="108"/>
      <c r="FS24" s="109"/>
      <c r="FT24" s="105"/>
      <c r="FU24" s="106"/>
      <c r="FV24" s="108"/>
      <c r="FW24" s="106"/>
      <c r="FX24" s="107"/>
      <c r="FY24" s="105"/>
      <c r="FZ24" s="105"/>
      <c r="GA24" s="105"/>
      <c r="GB24" s="105"/>
      <c r="GC24" s="109"/>
      <c r="GD24" s="104"/>
      <c r="GE24" s="108"/>
      <c r="GF24" s="105"/>
      <c r="GG24" s="106"/>
      <c r="GH24" s="107"/>
      <c r="GI24" s="105"/>
      <c r="GJ24" s="105"/>
      <c r="GK24" s="106"/>
      <c r="GL24" s="108"/>
      <c r="GM24" s="107"/>
      <c r="GN24" s="105"/>
      <c r="GO24" s="106"/>
      <c r="GP24" s="108"/>
      <c r="GQ24" s="106"/>
      <c r="GR24" s="107"/>
      <c r="GS24" s="106"/>
      <c r="GT24" s="108"/>
      <c r="GU24" s="106"/>
      <c r="GV24" s="108"/>
      <c r="GW24" s="109"/>
      <c r="GX24" s="105"/>
      <c r="GY24" s="106"/>
      <c r="GZ24" s="108"/>
      <c r="HA24" s="106"/>
      <c r="HB24" s="107"/>
      <c r="HC24" s="105"/>
      <c r="HD24" s="105"/>
      <c r="HE24" s="105"/>
      <c r="HF24" s="105"/>
      <c r="HG24" s="106"/>
      <c r="HH24" s="110"/>
      <c r="HI24" s="105"/>
      <c r="HJ24" s="106"/>
      <c r="HK24" s="108"/>
      <c r="HL24" s="108"/>
      <c r="HM24" s="109"/>
      <c r="HN24" s="106"/>
      <c r="HO24" s="108"/>
      <c r="HP24" s="108"/>
      <c r="HQ24" s="105"/>
      <c r="HR24" s="109"/>
      <c r="HS24" s="105"/>
      <c r="HT24" s="106"/>
      <c r="HU24" s="108"/>
      <c r="HV24" s="106"/>
      <c r="HW24" s="107"/>
      <c r="HX24" s="106"/>
      <c r="HY24" s="108"/>
      <c r="HZ24" s="106"/>
      <c r="IA24" s="108"/>
      <c r="IB24" s="109"/>
      <c r="IC24" s="105"/>
      <c r="ID24" s="106"/>
      <c r="IE24" s="108"/>
      <c r="IF24" s="108"/>
      <c r="IG24" s="109"/>
      <c r="IH24" s="105"/>
      <c r="II24" s="108"/>
      <c r="IJ24" s="108"/>
      <c r="IK24" s="105"/>
      <c r="IL24" s="111"/>
      <c r="IM24" s="104"/>
      <c r="IN24" s="105"/>
      <c r="IO24" s="106"/>
      <c r="IP24" s="108"/>
      <c r="IQ24" s="107"/>
      <c r="IR24" s="104"/>
      <c r="IS24" s="106"/>
      <c r="IT24" s="108"/>
      <c r="IU24" s="106"/>
      <c r="IV24" s="107"/>
      <c r="IW24" s="106"/>
      <c r="IX24" s="108"/>
      <c r="IY24" s="106"/>
      <c r="IZ24" s="108"/>
      <c r="JA24" s="109"/>
      <c r="JB24" s="105"/>
      <c r="JC24" s="106"/>
      <c r="JD24" s="108"/>
      <c r="JE24" s="106"/>
      <c r="JF24" s="107"/>
      <c r="JG24" s="105"/>
      <c r="JH24" s="105"/>
      <c r="JI24" s="105"/>
      <c r="JJ24" s="105"/>
      <c r="JK24" s="107"/>
      <c r="JL24" s="106"/>
      <c r="JM24" s="108"/>
      <c r="JN24" s="106"/>
      <c r="JO24" s="108"/>
      <c r="JP24" s="106"/>
      <c r="JQ24" s="110"/>
      <c r="JR24" s="106"/>
      <c r="JS24" s="108"/>
      <c r="JT24" s="108"/>
      <c r="JU24" s="105"/>
      <c r="JV24" s="109"/>
      <c r="JW24" s="105"/>
      <c r="JX24" s="106"/>
      <c r="JY24" s="108"/>
      <c r="JZ24" s="106"/>
      <c r="KA24" s="107"/>
      <c r="KB24" s="106"/>
      <c r="KC24" s="108"/>
      <c r="KD24" s="106"/>
      <c r="KE24" s="108"/>
      <c r="KF24" s="109"/>
      <c r="KG24" s="105"/>
      <c r="KH24" s="106"/>
      <c r="KI24" s="108"/>
      <c r="KJ24" s="108"/>
      <c r="KK24" s="109"/>
      <c r="KL24" s="105"/>
      <c r="KM24" s="108"/>
      <c r="KN24" s="108"/>
      <c r="KO24" s="105"/>
      <c r="KP24" s="109"/>
      <c r="KQ24" s="105"/>
      <c r="KR24" s="108"/>
      <c r="KS24" s="105"/>
      <c r="KT24" s="106"/>
      <c r="KU24" s="108"/>
      <c r="KV24" s="109"/>
    </row>
    <row r="25" spans="1:308" s="87" customFormat="1">
      <c r="A25" s="381"/>
      <c r="B25" s="376"/>
      <c r="C25" s="104"/>
      <c r="D25" s="108"/>
      <c r="E25" s="105"/>
      <c r="F25" s="106"/>
      <c r="G25" s="107"/>
      <c r="H25" s="105"/>
      <c r="I25" s="105"/>
      <c r="J25" s="106"/>
      <c r="K25" s="108"/>
      <c r="L25" s="107"/>
      <c r="M25" s="105"/>
      <c r="N25" s="106"/>
      <c r="O25" s="108"/>
      <c r="P25" s="106"/>
      <c r="Q25" s="107"/>
      <c r="R25" s="106"/>
      <c r="S25" s="108"/>
      <c r="T25" s="106"/>
      <c r="U25" s="108"/>
      <c r="V25" s="109"/>
      <c r="W25" s="105"/>
      <c r="X25" s="106"/>
      <c r="Y25" s="108"/>
      <c r="Z25" s="106"/>
      <c r="AA25" s="107"/>
      <c r="AB25" s="105"/>
      <c r="AC25" s="105"/>
      <c r="AD25" s="108"/>
      <c r="AE25" s="105"/>
      <c r="AF25" s="109"/>
      <c r="AG25" s="104"/>
      <c r="AH25" s="106"/>
      <c r="AI25" s="108"/>
      <c r="AJ25" s="108"/>
      <c r="AK25" s="109"/>
      <c r="AL25" s="106"/>
      <c r="AM25" s="108"/>
      <c r="AN25" s="108"/>
      <c r="AO25" s="105"/>
      <c r="AP25" s="109"/>
      <c r="AQ25" s="105"/>
      <c r="AR25" s="106"/>
      <c r="AS25" s="108"/>
      <c r="AT25" s="106"/>
      <c r="AU25" s="107"/>
      <c r="AV25" s="106"/>
      <c r="AW25" s="108"/>
      <c r="AX25" s="106"/>
      <c r="AY25" s="108"/>
      <c r="AZ25" s="109"/>
      <c r="BA25" s="105"/>
      <c r="BB25" s="106"/>
      <c r="BC25" s="108"/>
      <c r="BD25" s="108"/>
      <c r="BE25" s="109"/>
      <c r="BF25" s="105"/>
      <c r="BG25" s="108"/>
      <c r="BH25" s="108"/>
      <c r="BI25" s="105"/>
      <c r="BJ25" s="106"/>
      <c r="BK25" s="108"/>
      <c r="BL25" s="104"/>
      <c r="BM25" s="105"/>
      <c r="BN25" s="106"/>
      <c r="BO25" s="108"/>
      <c r="BP25" s="107"/>
      <c r="BQ25" s="104"/>
      <c r="BR25" s="106"/>
      <c r="BS25" s="108"/>
      <c r="BT25" s="106"/>
      <c r="BU25" s="107"/>
      <c r="BV25" s="106"/>
      <c r="BW25" s="108"/>
      <c r="BX25" s="106"/>
      <c r="BY25" s="108"/>
      <c r="BZ25" s="109"/>
      <c r="CA25" s="105"/>
      <c r="CB25" s="106"/>
      <c r="CC25" s="108"/>
      <c r="CD25" s="106"/>
      <c r="CE25" s="107"/>
      <c r="CF25" s="105"/>
      <c r="CG25" s="105"/>
      <c r="CH25" s="108"/>
      <c r="CI25" s="105"/>
      <c r="CJ25" s="107"/>
      <c r="CK25" s="106"/>
      <c r="CL25" s="108"/>
      <c r="CM25" s="106"/>
      <c r="CN25" s="108"/>
      <c r="CO25" s="109"/>
      <c r="CP25" s="106"/>
      <c r="CQ25" s="108"/>
      <c r="CR25" s="108"/>
      <c r="CS25" s="105"/>
      <c r="CT25" s="109"/>
      <c r="CU25" s="105"/>
      <c r="CV25" s="106"/>
      <c r="CW25" s="108"/>
      <c r="CX25" s="106"/>
      <c r="CY25" s="107"/>
      <c r="CZ25" s="106"/>
      <c r="DA25" s="108"/>
      <c r="DB25" s="106"/>
      <c r="DC25" s="108"/>
      <c r="DD25" s="109"/>
      <c r="DE25" s="105"/>
      <c r="DF25" s="106"/>
      <c r="DG25" s="108"/>
      <c r="DH25" s="108"/>
      <c r="DI25" s="109"/>
      <c r="DJ25" s="105"/>
      <c r="DK25" s="108"/>
      <c r="DL25" s="108"/>
      <c r="DM25" s="105"/>
      <c r="DN25" s="109"/>
      <c r="DO25" s="105"/>
      <c r="DP25" s="108"/>
      <c r="DQ25" s="105"/>
      <c r="DR25" s="106"/>
      <c r="DS25" s="108"/>
      <c r="DT25" s="109"/>
      <c r="DU25" s="105"/>
      <c r="DV25" s="106"/>
      <c r="DW25" s="108"/>
      <c r="DX25" s="106"/>
      <c r="DY25" s="107"/>
      <c r="DZ25" s="106"/>
      <c r="EA25" s="108"/>
      <c r="EB25" s="106"/>
      <c r="EC25" s="108"/>
      <c r="ED25" s="109"/>
      <c r="EE25" s="105"/>
      <c r="EF25" s="106"/>
      <c r="EG25" s="108"/>
      <c r="EH25" s="106"/>
      <c r="EI25" s="107"/>
      <c r="EJ25" s="105"/>
      <c r="EK25" s="105"/>
      <c r="EL25" s="108"/>
      <c r="EM25" s="105"/>
      <c r="EN25" s="107"/>
      <c r="EO25" s="105"/>
      <c r="EP25" s="105"/>
      <c r="EQ25" s="106"/>
      <c r="ER25" s="108"/>
      <c r="ES25" s="107"/>
      <c r="ET25" s="105"/>
      <c r="EU25" s="106"/>
      <c r="EV25" s="108"/>
      <c r="EW25" s="108"/>
      <c r="EX25" s="106"/>
      <c r="EY25" s="107"/>
      <c r="EZ25" s="104"/>
      <c r="FA25" s="108"/>
      <c r="FB25" s="105"/>
      <c r="FC25" s="106"/>
      <c r="FD25" s="107"/>
      <c r="FE25" s="105"/>
      <c r="FF25" s="105"/>
      <c r="FG25" s="106"/>
      <c r="FH25" s="108"/>
      <c r="FI25" s="107"/>
      <c r="FJ25" s="105"/>
      <c r="FK25" s="106"/>
      <c r="FL25" s="108"/>
      <c r="FM25" s="106"/>
      <c r="FN25" s="107"/>
      <c r="FO25" s="106"/>
      <c r="FP25" s="108"/>
      <c r="FQ25" s="106"/>
      <c r="FR25" s="108"/>
      <c r="FS25" s="109"/>
      <c r="FT25" s="105"/>
      <c r="FU25" s="106"/>
      <c r="FV25" s="108"/>
      <c r="FW25" s="106"/>
      <c r="FX25" s="107"/>
      <c r="FY25" s="105"/>
      <c r="FZ25" s="105"/>
      <c r="GA25" s="108"/>
      <c r="GB25" s="105"/>
      <c r="GC25" s="109"/>
      <c r="GD25" s="104"/>
      <c r="GE25" s="108"/>
      <c r="GF25" s="105"/>
      <c r="GG25" s="106"/>
      <c r="GH25" s="107"/>
      <c r="GI25" s="105"/>
      <c r="GJ25" s="105"/>
      <c r="GK25" s="106"/>
      <c r="GL25" s="108"/>
      <c r="GM25" s="107"/>
      <c r="GN25" s="105"/>
      <c r="GO25" s="106"/>
      <c r="GP25" s="108"/>
      <c r="GQ25" s="106"/>
      <c r="GR25" s="107"/>
      <c r="GS25" s="106"/>
      <c r="GT25" s="108"/>
      <c r="GU25" s="106"/>
      <c r="GV25" s="108"/>
      <c r="GW25" s="109"/>
      <c r="GX25" s="105"/>
      <c r="GY25" s="106"/>
      <c r="GZ25" s="108"/>
      <c r="HA25" s="106"/>
      <c r="HB25" s="107"/>
      <c r="HC25" s="105"/>
      <c r="HD25" s="105"/>
      <c r="HE25" s="108"/>
      <c r="HF25" s="105"/>
      <c r="HG25" s="106"/>
      <c r="HH25" s="110"/>
      <c r="HI25" s="105"/>
      <c r="HJ25" s="106"/>
      <c r="HK25" s="108"/>
      <c r="HL25" s="108"/>
      <c r="HM25" s="109"/>
      <c r="HN25" s="106"/>
      <c r="HO25" s="108"/>
      <c r="HP25" s="108"/>
      <c r="HQ25" s="105"/>
      <c r="HR25" s="109"/>
      <c r="HS25" s="105"/>
      <c r="HT25" s="106"/>
      <c r="HU25" s="108"/>
      <c r="HV25" s="106"/>
      <c r="HW25" s="107"/>
      <c r="HX25" s="106"/>
      <c r="HY25" s="108"/>
      <c r="HZ25" s="106"/>
      <c r="IA25" s="108"/>
      <c r="IB25" s="109"/>
      <c r="IC25" s="105"/>
      <c r="ID25" s="106"/>
      <c r="IE25" s="108"/>
      <c r="IF25" s="108"/>
      <c r="IG25" s="109"/>
      <c r="IH25" s="105"/>
      <c r="II25" s="108"/>
      <c r="IJ25" s="108"/>
      <c r="IK25" s="105"/>
      <c r="IL25" s="111"/>
      <c r="IM25" s="104"/>
      <c r="IN25" s="105"/>
      <c r="IO25" s="106"/>
      <c r="IP25" s="108"/>
      <c r="IQ25" s="107"/>
      <c r="IR25" s="104"/>
      <c r="IS25" s="106"/>
      <c r="IT25" s="108"/>
      <c r="IU25" s="106"/>
      <c r="IV25" s="107"/>
      <c r="IW25" s="106"/>
      <c r="IX25" s="108"/>
      <c r="IY25" s="106"/>
      <c r="IZ25" s="108"/>
      <c r="JA25" s="109"/>
      <c r="JB25" s="105"/>
      <c r="JC25" s="106"/>
      <c r="JD25" s="108"/>
      <c r="JE25" s="106"/>
      <c r="JF25" s="107"/>
      <c r="JG25" s="105"/>
      <c r="JH25" s="105"/>
      <c r="JI25" s="108"/>
      <c r="JJ25" s="105"/>
      <c r="JK25" s="107"/>
      <c r="JL25" s="106"/>
      <c r="JM25" s="108"/>
      <c r="JN25" s="106"/>
      <c r="JO25" s="108"/>
      <c r="JP25" s="106"/>
      <c r="JQ25" s="110"/>
      <c r="JR25" s="106"/>
      <c r="JS25" s="108"/>
      <c r="JT25" s="108"/>
      <c r="JU25" s="105"/>
      <c r="JV25" s="109"/>
      <c r="JW25" s="105"/>
      <c r="JX25" s="106"/>
      <c r="JY25" s="108"/>
      <c r="JZ25" s="106"/>
      <c r="KA25" s="107"/>
      <c r="KB25" s="106"/>
      <c r="KC25" s="108"/>
      <c r="KD25" s="106"/>
      <c r="KE25" s="108"/>
      <c r="KF25" s="109"/>
      <c r="KG25" s="105"/>
      <c r="KH25" s="106"/>
      <c r="KI25" s="108"/>
      <c r="KJ25" s="108"/>
      <c r="KK25" s="109"/>
      <c r="KL25" s="105"/>
      <c r="KM25" s="108"/>
      <c r="KN25" s="108"/>
      <c r="KO25" s="105"/>
      <c r="KP25" s="109"/>
      <c r="KQ25" s="105"/>
      <c r="KR25" s="108"/>
      <c r="KS25" s="105"/>
      <c r="KT25" s="106"/>
      <c r="KU25" s="108"/>
      <c r="KV25" s="109"/>
    </row>
    <row r="26" spans="1:308" s="87" customFormat="1">
      <c r="A26" s="381"/>
      <c r="B26" s="376"/>
      <c r="C26" s="100"/>
      <c r="D26" s="108"/>
      <c r="E26" s="105"/>
      <c r="F26" s="106"/>
      <c r="G26" s="107"/>
      <c r="H26" s="105"/>
      <c r="I26" s="105"/>
      <c r="J26" s="106"/>
      <c r="K26" s="108"/>
      <c r="L26" s="107"/>
      <c r="M26" s="105"/>
      <c r="N26" s="106"/>
      <c r="O26" s="108"/>
      <c r="P26" s="106"/>
      <c r="Q26" s="107"/>
      <c r="R26" s="106"/>
      <c r="S26" s="108"/>
      <c r="T26" s="106"/>
      <c r="U26" s="108"/>
      <c r="V26" s="109"/>
      <c r="W26" s="105"/>
      <c r="X26" s="106"/>
      <c r="Y26" s="108"/>
      <c r="Z26" s="106"/>
      <c r="AA26" s="107"/>
      <c r="AB26" s="105"/>
      <c r="AC26" s="105"/>
      <c r="AD26" s="105"/>
      <c r="AE26" s="105"/>
      <c r="AF26" s="109"/>
      <c r="AG26" s="104"/>
      <c r="AH26" s="106"/>
      <c r="AI26" s="108"/>
      <c r="AJ26" s="108"/>
      <c r="AK26" s="109"/>
      <c r="AL26" s="106"/>
      <c r="AM26" s="108"/>
      <c r="AN26" s="108"/>
      <c r="AO26" s="105"/>
      <c r="AP26" s="109"/>
      <c r="AQ26" s="105"/>
      <c r="AR26" s="106"/>
      <c r="AS26" s="108"/>
      <c r="AT26" s="106"/>
      <c r="AU26" s="107"/>
      <c r="AV26" s="106"/>
      <c r="AW26" s="108"/>
      <c r="AX26" s="106"/>
      <c r="AY26" s="108"/>
      <c r="AZ26" s="109"/>
      <c r="BA26" s="105"/>
      <c r="BB26" s="106"/>
      <c r="BC26" s="108"/>
      <c r="BD26" s="108"/>
      <c r="BE26" s="109"/>
      <c r="BF26" s="105"/>
      <c r="BG26" s="98"/>
      <c r="BH26" s="108"/>
      <c r="BI26" s="105"/>
      <c r="BJ26" s="106"/>
      <c r="BK26" s="108"/>
      <c r="BL26" s="104"/>
      <c r="BM26" s="105"/>
      <c r="BN26" s="106"/>
      <c r="BO26" s="108"/>
      <c r="BP26" s="107"/>
      <c r="BQ26" s="104"/>
      <c r="BR26" s="106"/>
      <c r="BS26" s="108"/>
      <c r="BT26" s="106"/>
      <c r="BU26" s="107"/>
      <c r="BV26" s="106"/>
      <c r="BW26" s="108"/>
      <c r="BX26" s="106"/>
      <c r="BY26" s="108"/>
      <c r="BZ26" s="109"/>
      <c r="CA26" s="105"/>
      <c r="CB26" s="106"/>
      <c r="CC26" s="108"/>
      <c r="CD26" s="106"/>
      <c r="CE26" s="107"/>
      <c r="CF26" s="105"/>
      <c r="CG26" s="105"/>
      <c r="CH26" s="105"/>
      <c r="CI26" s="105"/>
      <c r="CJ26" s="99"/>
      <c r="CK26" s="106"/>
      <c r="CL26" s="108"/>
      <c r="CM26" s="106"/>
      <c r="CN26" s="108"/>
      <c r="CO26" s="109"/>
      <c r="CP26" s="106"/>
      <c r="CQ26" s="108"/>
      <c r="CR26" s="108"/>
      <c r="CS26" s="105"/>
      <c r="CT26" s="109"/>
      <c r="CU26" s="105"/>
      <c r="CV26" s="106"/>
      <c r="CW26" s="108"/>
      <c r="CX26" s="106"/>
      <c r="CY26" s="107"/>
      <c r="CZ26" s="106"/>
      <c r="DA26" s="108"/>
      <c r="DB26" s="106"/>
      <c r="DC26" s="108"/>
      <c r="DD26" s="109"/>
      <c r="DE26" s="105"/>
      <c r="DF26" s="106"/>
      <c r="DG26" s="108"/>
      <c r="DH26" s="108"/>
      <c r="DI26" s="109"/>
      <c r="DJ26" s="105"/>
      <c r="DK26" s="98"/>
      <c r="DL26" s="108"/>
      <c r="DM26" s="105"/>
      <c r="DN26" s="109"/>
      <c r="DO26" s="105"/>
      <c r="DP26" s="108"/>
      <c r="DQ26" s="105"/>
      <c r="DR26" s="106"/>
      <c r="DS26" s="108"/>
      <c r="DT26" s="109"/>
      <c r="DU26" s="105"/>
      <c r="DV26" s="106"/>
      <c r="DW26" s="108"/>
      <c r="DX26" s="106"/>
      <c r="DY26" s="107"/>
      <c r="DZ26" s="106"/>
      <c r="EA26" s="108"/>
      <c r="EB26" s="106"/>
      <c r="EC26" s="108"/>
      <c r="ED26" s="109"/>
      <c r="EE26" s="105"/>
      <c r="EF26" s="106"/>
      <c r="EG26" s="108"/>
      <c r="EH26" s="106"/>
      <c r="EI26" s="107"/>
      <c r="EJ26" s="105"/>
      <c r="EK26" s="105"/>
      <c r="EL26" s="105"/>
      <c r="EM26" s="105"/>
      <c r="EN26" s="99"/>
      <c r="EO26" s="105"/>
      <c r="EP26" s="105"/>
      <c r="EQ26" s="106"/>
      <c r="ER26" s="108"/>
      <c r="ES26" s="107"/>
      <c r="ET26" s="105"/>
      <c r="EU26" s="106"/>
      <c r="EV26" s="108"/>
      <c r="EW26" s="108"/>
      <c r="EX26" s="106"/>
      <c r="EY26" s="99"/>
      <c r="EZ26" s="100"/>
      <c r="FA26" s="108"/>
      <c r="FB26" s="105"/>
      <c r="FC26" s="106"/>
      <c r="FD26" s="107"/>
      <c r="FE26" s="105"/>
      <c r="FF26" s="105"/>
      <c r="FG26" s="106"/>
      <c r="FH26" s="108"/>
      <c r="FI26" s="107"/>
      <c r="FJ26" s="105"/>
      <c r="FK26" s="106"/>
      <c r="FL26" s="108"/>
      <c r="FM26" s="106"/>
      <c r="FN26" s="107"/>
      <c r="FO26" s="106"/>
      <c r="FP26" s="108"/>
      <c r="FQ26" s="106"/>
      <c r="FR26" s="108"/>
      <c r="FS26" s="109"/>
      <c r="FT26" s="105"/>
      <c r="FU26" s="106"/>
      <c r="FV26" s="108"/>
      <c r="FW26" s="106"/>
      <c r="FX26" s="107"/>
      <c r="FY26" s="105"/>
      <c r="FZ26" s="105"/>
      <c r="GA26" s="105"/>
      <c r="GB26" s="105"/>
      <c r="GC26" s="109"/>
      <c r="GD26" s="100"/>
      <c r="GE26" s="108"/>
      <c r="GF26" s="105"/>
      <c r="GG26" s="106"/>
      <c r="GH26" s="107"/>
      <c r="GI26" s="105"/>
      <c r="GJ26" s="105"/>
      <c r="GK26" s="106"/>
      <c r="GL26" s="108"/>
      <c r="GM26" s="107"/>
      <c r="GN26" s="105"/>
      <c r="GO26" s="106"/>
      <c r="GP26" s="108"/>
      <c r="GQ26" s="106"/>
      <c r="GR26" s="107"/>
      <c r="GS26" s="106"/>
      <c r="GT26" s="108"/>
      <c r="GU26" s="106"/>
      <c r="GV26" s="108"/>
      <c r="GW26" s="109"/>
      <c r="GX26" s="105"/>
      <c r="GY26" s="106"/>
      <c r="GZ26" s="108"/>
      <c r="HA26" s="106"/>
      <c r="HB26" s="107"/>
      <c r="HC26" s="105"/>
      <c r="HD26" s="105"/>
      <c r="HE26" s="105"/>
      <c r="HF26" s="105"/>
      <c r="HG26" s="106"/>
      <c r="HH26" s="110"/>
      <c r="HI26" s="105"/>
      <c r="HJ26" s="106"/>
      <c r="HK26" s="108"/>
      <c r="HL26" s="108"/>
      <c r="HM26" s="109"/>
      <c r="HN26" s="106"/>
      <c r="HO26" s="108"/>
      <c r="HP26" s="108"/>
      <c r="HQ26" s="105"/>
      <c r="HR26" s="109"/>
      <c r="HS26" s="105"/>
      <c r="HT26" s="106"/>
      <c r="HU26" s="108"/>
      <c r="HV26" s="106"/>
      <c r="HW26" s="107"/>
      <c r="HX26" s="106"/>
      <c r="HY26" s="108"/>
      <c r="HZ26" s="106"/>
      <c r="IA26" s="108"/>
      <c r="IB26" s="109"/>
      <c r="IC26" s="105"/>
      <c r="ID26" s="106"/>
      <c r="IE26" s="108"/>
      <c r="IF26" s="108"/>
      <c r="IG26" s="109"/>
      <c r="IH26" s="105"/>
      <c r="II26" s="98"/>
      <c r="IJ26" s="108"/>
      <c r="IK26" s="105"/>
      <c r="IL26" s="111"/>
      <c r="IM26" s="104"/>
      <c r="IN26" s="105"/>
      <c r="IO26" s="106"/>
      <c r="IP26" s="108"/>
      <c r="IQ26" s="107"/>
      <c r="IR26" s="104"/>
      <c r="IS26" s="106"/>
      <c r="IT26" s="108"/>
      <c r="IU26" s="106"/>
      <c r="IV26" s="107"/>
      <c r="IW26" s="106"/>
      <c r="IX26" s="108"/>
      <c r="IY26" s="106"/>
      <c r="IZ26" s="108"/>
      <c r="JA26" s="109"/>
      <c r="JB26" s="105"/>
      <c r="JC26" s="106"/>
      <c r="JD26" s="108"/>
      <c r="JE26" s="106"/>
      <c r="JF26" s="107"/>
      <c r="JG26" s="105"/>
      <c r="JH26" s="105"/>
      <c r="JI26" s="105"/>
      <c r="JJ26" s="105"/>
      <c r="JK26" s="99"/>
      <c r="JL26" s="106"/>
      <c r="JM26" s="108"/>
      <c r="JN26" s="106"/>
      <c r="JO26" s="108"/>
      <c r="JP26" s="106"/>
      <c r="JQ26" s="110"/>
      <c r="JR26" s="106"/>
      <c r="JS26" s="108"/>
      <c r="JT26" s="108"/>
      <c r="JU26" s="105"/>
      <c r="JV26" s="109"/>
      <c r="JW26" s="105"/>
      <c r="JX26" s="106"/>
      <c r="JY26" s="108"/>
      <c r="JZ26" s="106"/>
      <c r="KA26" s="107"/>
      <c r="KB26" s="106"/>
      <c r="KC26" s="108"/>
      <c r="KD26" s="106"/>
      <c r="KE26" s="108"/>
      <c r="KF26" s="109"/>
      <c r="KG26" s="105"/>
      <c r="KH26" s="106"/>
      <c r="KI26" s="108"/>
      <c r="KJ26" s="108"/>
      <c r="KK26" s="109"/>
      <c r="KL26" s="105"/>
      <c r="KM26" s="98"/>
      <c r="KN26" s="108"/>
      <c r="KO26" s="105"/>
      <c r="KP26" s="109"/>
      <c r="KQ26" s="105"/>
      <c r="KR26" s="108"/>
      <c r="KS26" s="105"/>
      <c r="KT26" s="106"/>
      <c r="KU26" s="108"/>
      <c r="KV26" s="109"/>
    </row>
    <row r="27" spans="1:308" s="87" customFormat="1">
      <c r="A27" s="381"/>
      <c r="B27" s="376"/>
      <c r="C27" s="132" t="s">
        <v>76</v>
      </c>
      <c r="D27" s="128"/>
      <c r="E27" s="128"/>
      <c r="F27" s="129"/>
      <c r="G27" s="130"/>
      <c r="H27" s="128"/>
      <c r="I27" s="128"/>
      <c r="J27" s="129"/>
      <c r="K27" s="127"/>
      <c r="L27" s="130"/>
      <c r="M27" s="128"/>
      <c r="N27" s="129"/>
      <c r="O27" s="127"/>
      <c r="P27" s="129"/>
      <c r="Q27" s="130"/>
      <c r="R27" s="129"/>
      <c r="S27" s="127"/>
      <c r="T27" s="129"/>
      <c r="U27" s="127"/>
      <c r="V27" s="131"/>
      <c r="W27" s="128"/>
      <c r="X27" s="129"/>
      <c r="Y27" s="127"/>
      <c r="Z27" s="129"/>
      <c r="AA27" s="130"/>
      <c r="AB27" s="128"/>
      <c r="AC27" s="128"/>
      <c r="AD27" s="128"/>
      <c r="AE27" s="128"/>
      <c r="AF27" s="131"/>
      <c r="AG27" s="132"/>
      <c r="AH27" s="129"/>
      <c r="AI27" s="127"/>
      <c r="AJ27" s="127"/>
      <c r="AK27" s="131"/>
      <c r="AL27" s="129"/>
      <c r="AM27" s="127"/>
      <c r="AN27" s="127"/>
      <c r="AO27" s="128"/>
      <c r="AP27" s="131"/>
      <c r="AQ27" s="128"/>
      <c r="AR27" s="129"/>
      <c r="AS27" s="127"/>
      <c r="AT27" s="129"/>
      <c r="AU27" s="130"/>
      <c r="AV27" s="129"/>
      <c r="AW27" s="127"/>
      <c r="AX27" s="129"/>
      <c r="AY27" s="127"/>
      <c r="AZ27" s="131"/>
      <c r="BA27" s="128"/>
      <c r="BB27" s="129"/>
      <c r="BC27" s="127"/>
      <c r="BD27" s="127"/>
      <c r="BE27" s="131"/>
      <c r="BF27" s="128"/>
      <c r="BG27" s="127"/>
      <c r="BH27" s="128"/>
      <c r="BI27" s="128"/>
      <c r="BJ27" s="129"/>
      <c r="BK27" s="127"/>
      <c r="BL27" s="132"/>
      <c r="BM27" s="128"/>
      <c r="BN27" s="129"/>
      <c r="BO27" s="127"/>
      <c r="BP27" s="130"/>
      <c r="BQ27" s="132"/>
      <c r="BR27" s="129"/>
      <c r="BS27" s="127"/>
      <c r="BT27" s="129"/>
      <c r="BU27" s="130"/>
      <c r="BV27" s="129"/>
      <c r="BW27" s="127"/>
      <c r="BX27" s="129"/>
      <c r="BY27" s="127"/>
      <c r="BZ27" s="131"/>
      <c r="CA27" s="128"/>
      <c r="CB27" s="129"/>
      <c r="CC27" s="127"/>
      <c r="CD27" s="129"/>
      <c r="CE27" s="130"/>
      <c r="CF27" s="128"/>
      <c r="CG27" s="128"/>
      <c r="CH27" s="128"/>
      <c r="CI27" s="128"/>
      <c r="CJ27" s="130"/>
      <c r="CK27" s="129"/>
      <c r="CL27" s="127"/>
      <c r="CM27" s="129"/>
      <c r="CN27" s="127"/>
      <c r="CO27" s="131"/>
      <c r="CP27" s="129"/>
      <c r="CQ27" s="127"/>
      <c r="CR27" s="127"/>
      <c r="CS27" s="128"/>
      <c r="CT27" s="131"/>
      <c r="CU27" s="128"/>
      <c r="CV27" s="129"/>
      <c r="CW27" s="127"/>
      <c r="CX27" s="129"/>
      <c r="CY27" s="130"/>
      <c r="CZ27" s="129"/>
      <c r="DA27" s="127"/>
      <c r="DB27" s="129"/>
      <c r="DC27" s="127"/>
      <c r="DD27" s="131"/>
      <c r="DE27" s="128"/>
      <c r="DF27" s="129"/>
      <c r="DG27" s="127"/>
      <c r="DH27" s="127"/>
      <c r="DI27" s="131"/>
      <c r="DJ27" s="128"/>
      <c r="DK27" s="127"/>
      <c r="DL27" s="128"/>
      <c r="DM27" s="128"/>
      <c r="DN27" s="131"/>
      <c r="DO27" s="128"/>
      <c r="DP27" s="127"/>
      <c r="DQ27" s="128"/>
      <c r="DR27" s="129"/>
      <c r="DS27" s="127"/>
      <c r="DT27" s="131"/>
      <c r="DU27" s="128"/>
      <c r="DV27" s="129"/>
      <c r="DW27" s="127"/>
      <c r="DX27" s="129"/>
      <c r="DY27" s="130"/>
      <c r="DZ27" s="129"/>
      <c r="EA27" s="127"/>
      <c r="EB27" s="129"/>
      <c r="EC27" s="127"/>
      <c r="ED27" s="131"/>
      <c r="EE27" s="128"/>
      <c r="EF27" s="129"/>
      <c r="EG27" s="127"/>
      <c r="EH27" s="129"/>
      <c r="EI27" s="130"/>
      <c r="EJ27" s="128"/>
      <c r="EK27" s="128"/>
      <c r="EL27" s="128"/>
      <c r="EM27" s="128"/>
      <c r="EN27" s="130"/>
      <c r="EO27" s="128"/>
      <c r="EP27" s="128"/>
      <c r="EQ27" s="129"/>
      <c r="ER27" s="127"/>
      <c r="ES27" s="130"/>
      <c r="ET27" s="128"/>
      <c r="EU27" s="129"/>
      <c r="EV27" s="127"/>
      <c r="EW27" s="127"/>
      <c r="EX27" s="129"/>
      <c r="EY27" s="130"/>
      <c r="EZ27" s="132"/>
      <c r="FA27" s="128"/>
      <c r="FB27" s="128"/>
      <c r="FC27" s="129"/>
      <c r="FD27" s="130"/>
      <c r="FE27" s="128"/>
      <c r="FF27" s="128"/>
      <c r="FG27" s="129"/>
      <c r="FH27" s="127"/>
      <c r="FI27" s="130"/>
      <c r="FJ27" s="128"/>
      <c r="FK27" s="129"/>
      <c r="FL27" s="127"/>
      <c r="FM27" s="129"/>
      <c r="FN27" s="130"/>
      <c r="FO27" s="129"/>
      <c r="FP27" s="127"/>
      <c r="FQ27" s="129"/>
      <c r="FR27" s="127"/>
      <c r="FS27" s="131"/>
      <c r="FT27" s="128"/>
      <c r="FU27" s="129"/>
      <c r="FV27" s="127"/>
      <c r="FW27" s="129"/>
      <c r="FX27" s="130"/>
      <c r="FY27" s="128"/>
      <c r="FZ27" s="128"/>
      <c r="GA27" s="128"/>
      <c r="GB27" s="128"/>
      <c r="GC27" s="131"/>
      <c r="GD27" s="132"/>
      <c r="GE27" s="128"/>
      <c r="GF27" s="128"/>
      <c r="GG27" s="129"/>
      <c r="GH27" s="130"/>
      <c r="GI27" s="128"/>
      <c r="GJ27" s="128"/>
      <c r="GK27" s="129"/>
      <c r="GL27" s="127"/>
      <c r="GM27" s="130"/>
      <c r="GN27" s="128"/>
      <c r="GO27" s="129"/>
      <c r="GP27" s="127"/>
      <c r="GQ27" s="129"/>
      <c r="GR27" s="130"/>
      <c r="GS27" s="129"/>
      <c r="GT27" s="127"/>
      <c r="GU27" s="129"/>
      <c r="GV27" s="127"/>
      <c r="GW27" s="131"/>
      <c r="GX27" s="128"/>
      <c r="GY27" s="129"/>
      <c r="GZ27" s="127"/>
      <c r="HA27" s="129"/>
      <c r="HB27" s="130"/>
      <c r="HC27" s="128"/>
      <c r="HD27" s="128"/>
      <c r="HE27" s="128"/>
      <c r="HF27" s="128"/>
      <c r="HG27" s="129"/>
      <c r="HH27" s="135"/>
      <c r="HI27" s="128"/>
      <c r="HJ27" s="129"/>
      <c r="HK27" s="127"/>
      <c r="HL27" s="127"/>
      <c r="HM27" s="131"/>
      <c r="HN27" s="129"/>
      <c r="HO27" s="127"/>
      <c r="HP27" s="127"/>
      <c r="HQ27" s="128"/>
      <c r="HR27" s="131"/>
      <c r="HS27" s="128"/>
      <c r="HT27" s="129"/>
      <c r="HU27" s="127"/>
      <c r="HV27" s="129"/>
      <c r="HW27" s="130"/>
      <c r="HX27" s="129"/>
      <c r="HY27" s="127"/>
      <c r="HZ27" s="129"/>
      <c r="IA27" s="127"/>
      <c r="IB27" s="131"/>
      <c r="IC27" s="128"/>
      <c r="ID27" s="129"/>
      <c r="IE27" s="127"/>
      <c r="IF27" s="127"/>
      <c r="IG27" s="131"/>
      <c r="IH27" s="128"/>
      <c r="II27" s="127"/>
      <c r="IJ27" s="128"/>
      <c r="IK27" s="128"/>
      <c r="IL27" s="136"/>
      <c r="IM27" s="132"/>
      <c r="IN27" s="128"/>
      <c r="IO27" s="129"/>
      <c r="IP27" s="127"/>
      <c r="IQ27" s="130"/>
      <c r="IR27" s="132"/>
      <c r="IS27" s="129"/>
      <c r="IT27" s="127"/>
      <c r="IU27" s="129"/>
      <c r="IV27" s="130"/>
      <c r="IW27" s="129"/>
      <c r="IX27" s="127"/>
      <c r="IY27" s="129"/>
      <c r="IZ27" s="127"/>
      <c r="JA27" s="131"/>
      <c r="JB27" s="128"/>
      <c r="JC27" s="129"/>
      <c r="JD27" s="127"/>
      <c r="JE27" s="129"/>
      <c r="JF27" s="130"/>
      <c r="JG27" s="128"/>
      <c r="JH27" s="128"/>
      <c r="JI27" s="128"/>
      <c r="JJ27" s="128"/>
      <c r="JK27" s="130"/>
      <c r="JL27" s="129"/>
      <c r="JM27" s="127"/>
      <c r="JN27" s="129"/>
      <c r="JO27" s="127"/>
      <c r="JP27" s="129"/>
      <c r="JQ27" s="135"/>
      <c r="JR27" s="129"/>
      <c r="JS27" s="127"/>
      <c r="JT27" s="127"/>
      <c r="JU27" s="128"/>
      <c r="JV27" s="131"/>
      <c r="JW27" s="128"/>
      <c r="JX27" s="129"/>
      <c r="JY27" s="127"/>
      <c r="JZ27" s="129"/>
      <c r="KA27" s="130"/>
      <c r="KB27" s="129"/>
      <c r="KC27" s="127"/>
      <c r="KD27" s="129"/>
      <c r="KE27" s="127"/>
      <c r="KF27" s="131"/>
      <c r="KG27" s="128"/>
      <c r="KH27" s="129"/>
      <c r="KI27" s="127"/>
      <c r="KJ27" s="127"/>
      <c r="KK27" s="131"/>
      <c r="KL27" s="128"/>
      <c r="KM27" s="127"/>
      <c r="KN27" s="128"/>
      <c r="KO27" s="128"/>
      <c r="KP27" s="131"/>
      <c r="KQ27" s="128"/>
      <c r="KR27" s="127"/>
      <c r="KS27" s="128"/>
      <c r="KT27" s="129"/>
      <c r="KU27" s="127"/>
      <c r="KV27" s="131"/>
    </row>
    <row r="28" spans="1:308" s="87" customFormat="1">
      <c r="A28" s="381"/>
      <c r="B28" s="376"/>
      <c r="C28" s="100"/>
      <c r="D28" s="92"/>
      <c r="E28" s="93"/>
      <c r="F28" s="94"/>
      <c r="G28" s="95"/>
      <c r="H28" s="93"/>
      <c r="I28" s="93"/>
      <c r="J28" s="94"/>
      <c r="K28" s="92"/>
      <c r="L28" s="95"/>
      <c r="M28" s="93"/>
      <c r="N28" s="94"/>
      <c r="O28" s="92"/>
      <c r="P28" s="94"/>
      <c r="Q28" s="95"/>
      <c r="R28" s="94"/>
      <c r="S28" s="92"/>
      <c r="T28" s="94"/>
      <c r="U28" s="92"/>
      <c r="V28" s="96"/>
      <c r="W28" s="93"/>
      <c r="X28" s="94"/>
      <c r="Y28" s="92"/>
      <c r="Z28" s="94"/>
      <c r="AA28" s="95"/>
      <c r="AB28" s="93"/>
      <c r="AC28" s="93"/>
      <c r="AD28" s="93"/>
      <c r="AE28" s="93"/>
      <c r="AF28" s="96"/>
      <c r="AG28" s="104"/>
      <c r="AH28" s="106"/>
      <c r="AI28" s="108"/>
      <c r="AJ28" s="108"/>
      <c r="AK28" s="109"/>
      <c r="AL28" s="106"/>
      <c r="AM28" s="108"/>
      <c r="AN28" s="108"/>
      <c r="AO28" s="105"/>
      <c r="AP28" s="109"/>
      <c r="AQ28" s="105"/>
      <c r="AR28" s="106"/>
      <c r="AS28" s="108"/>
      <c r="AT28" s="106"/>
      <c r="AU28" s="107"/>
      <c r="AV28" s="106"/>
      <c r="AW28" s="108"/>
      <c r="AX28" s="106"/>
      <c r="AY28" s="108"/>
      <c r="AZ28" s="109"/>
      <c r="BA28" s="105"/>
      <c r="BB28" s="106"/>
      <c r="BC28" s="108"/>
      <c r="BD28" s="108"/>
      <c r="BE28" s="109"/>
      <c r="BF28" s="105"/>
      <c r="BG28" s="116"/>
      <c r="BH28" s="108"/>
      <c r="BI28" s="105"/>
      <c r="BJ28" s="106"/>
      <c r="BK28" s="108"/>
      <c r="BL28" s="97"/>
      <c r="BM28" s="93"/>
      <c r="BN28" s="94"/>
      <c r="BO28" s="92"/>
      <c r="BP28" s="95"/>
      <c r="BQ28" s="97"/>
      <c r="BR28" s="94"/>
      <c r="BS28" s="92"/>
      <c r="BT28" s="94"/>
      <c r="BU28" s="95"/>
      <c r="BV28" s="94"/>
      <c r="BW28" s="92"/>
      <c r="BX28" s="94"/>
      <c r="BY28" s="92"/>
      <c r="BZ28" s="96"/>
      <c r="CA28" s="93"/>
      <c r="CB28" s="94"/>
      <c r="CC28" s="92"/>
      <c r="CD28" s="94"/>
      <c r="CE28" s="95"/>
      <c r="CF28" s="93"/>
      <c r="CG28" s="93"/>
      <c r="CH28" s="93"/>
      <c r="CI28" s="93"/>
      <c r="CJ28" s="99"/>
      <c r="CK28" s="94"/>
      <c r="CL28" s="92"/>
      <c r="CM28" s="94"/>
      <c r="CN28" s="92"/>
      <c r="CO28" s="109"/>
      <c r="CP28" s="106"/>
      <c r="CQ28" s="108"/>
      <c r="CR28" s="108"/>
      <c r="CS28" s="105"/>
      <c r="CT28" s="109"/>
      <c r="CU28" s="105"/>
      <c r="CV28" s="106"/>
      <c r="CW28" s="108"/>
      <c r="CX28" s="106"/>
      <c r="CY28" s="107"/>
      <c r="CZ28" s="106"/>
      <c r="DA28" s="108"/>
      <c r="DB28" s="106"/>
      <c r="DC28" s="108"/>
      <c r="DD28" s="109"/>
      <c r="DE28" s="105"/>
      <c r="DF28" s="106"/>
      <c r="DG28" s="108"/>
      <c r="DH28" s="108"/>
      <c r="DI28" s="109"/>
      <c r="DJ28" s="105"/>
      <c r="DK28" s="116"/>
      <c r="DL28" s="108"/>
      <c r="DM28" s="105"/>
      <c r="DN28" s="109"/>
      <c r="DO28" s="105"/>
      <c r="DP28" s="108"/>
      <c r="DQ28" s="105"/>
      <c r="DR28" s="106"/>
      <c r="DS28" s="108"/>
      <c r="DT28" s="109"/>
      <c r="DU28" s="105"/>
      <c r="DV28" s="106"/>
      <c r="DW28" s="108"/>
      <c r="DX28" s="106"/>
      <c r="DY28" s="107"/>
      <c r="DZ28" s="106"/>
      <c r="EA28" s="108"/>
      <c r="EB28" s="106"/>
      <c r="EC28" s="108"/>
      <c r="ED28" s="109"/>
      <c r="EE28" s="105"/>
      <c r="EF28" s="106"/>
      <c r="EG28" s="108"/>
      <c r="EH28" s="106"/>
      <c r="EI28" s="107"/>
      <c r="EJ28" s="105"/>
      <c r="EK28" s="105"/>
      <c r="EL28" s="105"/>
      <c r="EM28" s="105"/>
      <c r="EN28" s="115"/>
      <c r="EO28" s="105"/>
      <c r="EP28" s="105"/>
      <c r="EQ28" s="106"/>
      <c r="ER28" s="108"/>
      <c r="ES28" s="107"/>
      <c r="ET28" s="105"/>
      <c r="EU28" s="106"/>
      <c r="EV28" s="108"/>
      <c r="EW28" s="108"/>
      <c r="EX28" s="106"/>
      <c r="EY28" s="115"/>
      <c r="EZ28" s="100"/>
      <c r="FA28" s="92"/>
      <c r="FB28" s="93"/>
      <c r="FC28" s="94"/>
      <c r="FD28" s="95"/>
      <c r="FE28" s="93"/>
      <c r="FF28" s="93"/>
      <c r="FG28" s="94"/>
      <c r="FH28" s="92"/>
      <c r="FI28" s="95"/>
      <c r="FJ28" s="93"/>
      <c r="FK28" s="94"/>
      <c r="FL28" s="92"/>
      <c r="FM28" s="94"/>
      <c r="FN28" s="95"/>
      <c r="FO28" s="94"/>
      <c r="FP28" s="92"/>
      <c r="FQ28" s="94"/>
      <c r="FR28" s="92"/>
      <c r="FS28" s="96"/>
      <c r="FT28" s="93"/>
      <c r="FU28" s="94"/>
      <c r="FV28" s="92"/>
      <c r="FW28" s="94"/>
      <c r="FX28" s="95"/>
      <c r="FY28" s="93"/>
      <c r="FZ28" s="93"/>
      <c r="GA28" s="93"/>
      <c r="GB28" s="93"/>
      <c r="GC28" s="109"/>
      <c r="GD28" s="100"/>
      <c r="GE28" s="92"/>
      <c r="GF28" s="93"/>
      <c r="GG28" s="94"/>
      <c r="GH28" s="95"/>
      <c r="GI28" s="93"/>
      <c r="GJ28" s="93"/>
      <c r="GK28" s="94"/>
      <c r="GL28" s="92"/>
      <c r="GM28" s="95"/>
      <c r="GN28" s="93"/>
      <c r="GO28" s="94"/>
      <c r="GP28" s="92"/>
      <c r="GQ28" s="94"/>
      <c r="GR28" s="95"/>
      <c r="GS28" s="94"/>
      <c r="GT28" s="92"/>
      <c r="GU28" s="94"/>
      <c r="GV28" s="92"/>
      <c r="GW28" s="96"/>
      <c r="GX28" s="93"/>
      <c r="GY28" s="94"/>
      <c r="GZ28" s="92"/>
      <c r="HA28" s="94"/>
      <c r="HB28" s="95"/>
      <c r="HC28" s="93"/>
      <c r="HD28" s="93"/>
      <c r="HE28" s="93"/>
      <c r="HF28" s="93"/>
      <c r="HG28" s="94"/>
      <c r="HH28" s="110"/>
      <c r="HI28" s="105"/>
      <c r="HJ28" s="106"/>
      <c r="HK28" s="108"/>
      <c r="HL28" s="108"/>
      <c r="HM28" s="109"/>
      <c r="HN28" s="106"/>
      <c r="HO28" s="108"/>
      <c r="HP28" s="108"/>
      <c r="HQ28" s="105"/>
      <c r="HR28" s="109"/>
      <c r="HS28" s="105"/>
      <c r="HT28" s="106"/>
      <c r="HU28" s="108"/>
      <c r="HV28" s="106"/>
      <c r="HW28" s="107"/>
      <c r="HX28" s="106"/>
      <c r="HY28" s="108"/>
      <c r="HZ28" s="106"/>
      <c r="IA28" s="108"/>
      <c r="IB28" s="109"/>
      <c r="IC28" s="105"/>
      <c r="ID28" s="106"/>
      <c r="IE28" s="108"/>
      <c r="IF28" s="108"/>
      <c r="IG28" s="109"/>
      <c r="IH28" s="105"/>
      <c r="II28" s="116"/>
      <c r="IJ28" s="108"/>
      <c r="IK28" s="105"/>
      <c r="IL28" s="111"/>
      <c r="IM28" s="97"/>
      <c r="IN28" s="93"/>
      <c r="IO28" s="94"/>
      <c r="IP28" s="92"/>
      <c r="IQ28" s="95"/>
      <c r="IR28" s="97"/>
      <c r="IS28" s="94"/>
      <c r="IT28" s="92"/>
      <c r="IU28" s="94"/>
      <c r="IV28" s="95"/>
      <c r="IW28" s="94"/>
      <c r="IX28" s="92"/>
      <c r="IY28" s="94"/>
      <c r="IZ28" s="92"/>
      <c r="JA28" s="96"/>
      <c r="JB28" s="93"/>
      <c r="JC28" s="94"/>
      <c r="JD28" s="92"/>
      <c r="JE28" s="94"/>
      <c r="JF28" s="95"/>
      <c r="JG28" s="93"/>
      <c r="JH28" s="93"/>
      <c r="JI28" s="93"/>
      <c r="JJ28" s="93"/>
      <c r="JK28" s="99"/>
      <c r="JL28" s="94"/>
      <c r="JM28" s="92"/>
      <c r="JN28" s="94"/>
      <c r="JO28" s="92"/>
      <c r="JP28" s="106"/>
      <c r="JQ28" s="110"/>
      <c r="JR28" s="106"/>
      <c r="JS28" s="108"/>
      <c r="JT28" s="108"/>
      <c r="JU28" s="105"/>
      <c r="JV28" s="109"/>
      <c r="JW28" s="105"/>
      <c r="JX28" s="106"/>
      <c r="JY28" s="108"/>
      <c r="JZ28" s="106"/>
      <c r="KA28" s="107"/>
      <c r="KB28" s="106"/>
      <c r="KC28" s="108"/>
      <c r="KD28" s="106"/>
      <c r="KE28" s="108"/>
      <c r="KF28" s="109"/>
      <c r="KG28" s="105"/>
      <c r="KH28" s="106"/>
      <c r="KI28" s="108"/>
      <c r="KJ28" s="108"/>
      <c r="KK28" s="109"/>
      <c r="KL28" s="105"/>
      <c r="KM28" s="116"/>
      <c r="KN28" s="108"/>
      <c r="KO28" s="105"/>
      <c r="KP28" s="109"/>
      <c r="KQ28" s="105"/>
      <c r="KR28" s="108"/>
      <c r="KS28" s="105"/>
      <c r="KT28" s="106"/>
      <c r="KU28" s="108"/>
      <c r="KV28" s="109"/>
    </row>
    <row r="29" spans="1:308" s="87" customFormat="1">
      <c r="A29" s="381"/>
      <c r="B29" s="376"/>
      <c r="C29" s="104"/>
      <c r="D29" s="105"/>
      <c r="E29" s="105"/>
      <c r="F29" s="106"/>
      <c r="G29" s="107"/>
      <c r="H29" s="105"/>
      <c r="I29" s="105"/>
      <c r="J29" s="106"/>
      <c r="K29" s="108"/>
      <c r="L29" s="107"/>
      <c r="M29" s="105"/>
      <c r="N29" s="106"/>
      <c r="O29" s="108"/>
      <c r="P29" s="106"/>
      <c r="Q29" s="107"/>
      <c r="R29" s="106"/>
      <c r="S29" s="108"/>
      <c r="T29" s="106"/>
      <c r="U29" s="108"/>
      <c r="V29" s="109"/>
      <c r="W29" s="105"/>
      <c r="X29" s="106"/>
      <c r="Y29" s="108"/>
      <c r="Z29" s="106"/>
      <c r="AA29" s="107"/>
      <c r="AB29" s="105"/>
      <c r="AC29" s="105"/>
      <c r="AD29" s="105"/>
      <c r="AE29" s="105"/>
      <c r="AF29" s="109"/>
      <c r="AG29" s="104"/>
      <c r="AH29" s="106"/>
      <c r="AI29" s="108"/>
      <c r="AJ29" s="108"/>
      <c r="AK29" s="109"/>
      <c r="AL29" s="106"/>
      <c r="AM29" s="108"/>
      <c r="AN29" s="108"/>
      <c r="AO29" s="105"/>
      <c r="AP29" s="109"/>
      <c r="AQ29" s="105"/>
      <c r="AR29" s="106"/>
      <c r="AS29" s="108"/>
      <c r="AT29" s="106"/>
      <c r="AU29" s="107"/>
      <c r="AV29" s="106"/>
      <c r="AW29" s="108"/>
      <c r="AX29" s="106"/>
      <c r="AY29" s="108"/>
      <c r="AZ29" s="109"/>
      <c r="BA29" s="105"/>
      <c r="BB29" s="106"/>
      <c r="BC29" s="108"/>
      <c r="BD29" s="108"/>
      <c r="BE29" s="109"/>
      <c r="BF29" s="105"/>
      <c r="BG29" s="108"/>
      <c r="BH29" s="105"/>
      <c r="BI29" s="105"/>
      <c r="BJ29" s="106"/>
      <c r="BK29" s="108"/>
      <c r="BL29" s="104"/>
      <c r="BM29" s="105"/>
      <c r="BN29" s="106"/>
      <c r="BO29" s="108"/>
      <c r="BP29" s="107"/>
      <c r="BQ29" s="104"/>
      <c r="BR29" s="106"/>
      <c r="BS29" s="108"/>
      <c r="BT29" s="106"/>
      <c r="BU29" s="107"/>
      <c r="BV29" s="106"/>
      <c r="BW29" s="108"/>
      <c r="BX29" s="106"/>
      <c r="BY29" s="108"/>
      <c r="BZ29" s="109"/>
      <c r="CA29" s="105"/>
      <c r="CB29" s="106"/>
      <c r="CC29" s="108"/>
      <c r="CD29" s="106"/>
      <c r="CE29" s="107"/>
      <c r="CF29" s="105"/>
      <c r="CG29" s="105"/>
      <c r="CH29" s="105"/>
      <c r="CI29" s="105"/>
      <c r="CJ29" s="107"/>
      <c r="CK29" s="106"/>
      <c r="CL29" s="108"/>
      <c r="CM29" s="106"/>
      <c r="CN29" s="108"/>
      <c r="CO29" s="109"/>
      <c r="CP29" s="106"/>
      <c r="CQ29" s="108"/>
      <c r="CR29" s="108"/>
      <c r="CS29" s="105"/>
      <c r="CT29" s="109"/>
      <c r="CU29" s="105"/>
      <c r="CV29" s="106"/>
      <c r="CW29" s="108"/>
      <c r="CX29" s="106"/>
      <c r="CY29" s="107"/>
      <c r="CZ29" s="106"/>
      <c r="DA29" s="108"/>
      <c r="DB29" s="106"/>
      <c r="DC29" s="108"/>
      <c r="DD29" s="109"/>
      <c r="DE29" s="105"/>
      <c r="DF29" s="106"/>
      <c r="DG29" s="108"/>
      <c r="DH29" s="108"/>
      <c r="DI29" s="109"/>
      <c r="DJ29" s="105"/>
      <c r="DK29" s="108"/>
      <c r="DL29" s="105"/>
      <c r="DM29" s="105"/>
      <c r="DN29" s="109"/>
      <c r="DO29" s="105"/>
      <c r="DP29" s="108"/>
      <c r="DQ29" s="105"/>
      <c r="DR29" s="106"/>
      <c r="DS29" s="108"/>
      <c r="DT29" s="109"/>
      <c r="DU29" s="105"/>
      <c r="DV29" s="106"/>
      <c r="DW29" s="108"/>
      <c r="DX29" s="106"/>
      <c r="DY29" s="107"/>
      <c r="DZ29" s="106"/>
      <c r="EA29" s="108"/>
      <c r="EB29" s="106"/>
      <c r="EC29" s="108"/>
      <c r="ED29" s="109"/>
      <c r="EE29" s="105"/>
      <c r="EF29" s="106"/>
      <c r="EG29" s="108"/>
      <c r="EH29" s="106"/>
      <c r="EI29" s="107"/>
      <c r="EJ29" s="105"/>
      <c r="EK29" s="105"/>
      <c r="EL29" s="105"/>
      <c r="EM29" s="105"/>
      <c r="EN29" s="107"/>
      <c r="EO29" s="105"/>
      <c r="EP29" s="105"/>
      <c r="EQ29" s="106"/>
      <c r="ER29" s="108"/>
      <c r="ES29" s="107"/>
      <c r="ET29" s="105"/>
      <c r="EU29" s="106"/>
      <c r="EV29" s="108"/>
      <c r="EW29" s="108"/>
      <c r="EX29" s="106"/>
      <c r="EY29" s="107"/>
      <c r="EZ29" s="104"/>
      <c r="FA29" s="105"/>
      <c r="FB29" s="105"/>
      <c r="FC29" s="106"/>
      <c r="FD29" s="107"/>
      <c r="FE29" s="105"/>
      <c r="FF29" s="105"/>
      <c r="FG29" s="106"/>
      <c r="FH29" s="108"/>
      <c r="FI29" s="107"/>
      <c r="FJ29" s="105"/>
      <c r="FK29" s="106"/>
      <c r="FL29" s="108"/>
      <c r="FM29" s="106"/>
      <c r="FN29" s="107"/>
      <c r="FO29" s="106"/>
      <c r="FP29" s="108"/>
      <c r="FQ29" s="106"/>
      <c r="FR29" s="108"/>
      <c r="FS29" s="109"/>
      <c r="FT29" s="105"/>
      <c r="FU29" s="106"/>
      <c r="FV29" s="108"/>
      <c r="FW29" s="106"/>
      <c r="FX29" s="107"/>
      <c r="FY29" s="105"/>
      <c r="FZ29" s="105"/>
      <c r="GA29" s="105"/>
      <c r="GB29" s="105"/>
      <c r="GC29" s="109"/>
      <c r="GD29" s="104"/>
      <c r="GE29" s="105"/>
      <c r="GF29" s="105"/>
      <c r="GG29" s="106"/>
      <c r="GH29" s="107"/>
      <c r="GI29" s="105"/>
      <c r="GJ29" s="105"/>
      <c r="GK29" s="106"/>
      <c r="GL29" s="108"/>
      <c r="GM29" s="107"/>
      <c r="GN29" s="105"/>
      <c r="GO29" s="106"/>
      <c r="GP29" s="108"/>
      <c r="GQ29" s="106"/>
      <c r="GR29" s="107"/>
      <c r="GS29" s="106"/>
      <c r="GT29" s="108"/>
      <c r="GU29" s="106"/>
      <c r="GV29" s="108"/>
      <c r="GW29" s="109"/>
      <c r="GX29" s="105"/>
      <c r="GY29" s="106"/>
      <c r="GZ29" s="108"/>
      <c r="HA29" s="106"/>
      <c r="HB29" s="107"/>
      <c r="HC29" s="105"/>
      <c r="HD29" s="105"/>
      <c r="HE29" s="105"/>
      <c r="HF29" s="105"/>
      <c r="HG29" s="106"/>
      <c r="HH29" s="110"/>
      <c r="HI29" s="105"/>
      <c r="HJ29" s="106"/>
      <c r="HK29" s="108"/>
      <c r="HL29" s="108"/>
      <c r="HM29" s="109"/>
      <c r="HN29" s="106"/>
      <c r="HO29" s="108"/>
      <c r="HP29" s="108"/>
      <c r="HQ29" s="105"/>
      <c r="HR29" s="109"/>
      <c r="HS29" s="105"/>
      <c r="HT29" s="106"/>
      <c r="HU29" s="108"/>
      <c r="HV29" s="106"/>
      <c r="HW29" s="107"/>
      <c r="HX29" s="106"/>
      <c r="HY29" s="108"/>
      <c r="HZ29" s="106"/>
      <c r="IA29" s="108"/>
      <c r="IB29" s="109"/>
      <c r="IC29" s="105"/>
      <c r="ID29" s="106"/>
      <c r="IE29" s="108"/>
      <c r="IF29" s="108"/>
      <c r="IG29" s="109"/>
      <c r="IH29" s="105"/>
      <c r="II29" s="108"/>
      <c r="IJ29" s="105"/>
      <c r="IK29" s="105"/>
      <c r="IL29" s="111"/>
      <c r="IM29" s="104"/>
      <c r="IN29" s="105"/>
      <c r="IO29" s="106"/>
      <c r="IP29" s="108"/>
      <c r="IQ29" s="107"/>
      <c r="IR29" s="104"/>
      <c r="IS29" s="106"/>
      <c r="IT29" s="108"/>
      <c r="IU29" s="106"/>
      <c r="IV29" s="107"/>
      <c r="IW29" s="106"/>
      <c r="IX29" s="108"/>
      <c r="IY29" s="106"/>
      <c r="IZ29" s="108"/>
      <c r="JA29" s="109"/>
      <c r="JB29" s="105"/>
      <c r="JC29" s="106"/>
      <c r="JD29" s="108"/>
      <c r="JE29" s="106"/>
      <c r="JF29" s="107"/>
      <c r="JG29" s="105"/>
      <c r="JH29" s="105"/>
      <c r="JI29" s="105"/>
      <c r="JJ29" s="105"/>
      <c r="JK29" s="107"/>
      <c r="JL29" s="106"/>
      <c r="JM29" s="108"/>
      <c r="JN29" s="106"/>
      <c r="JO29" s="108"/>
      <c r="JP29" s="106"/>
      <c r="JQ29" s="110"/>
      <c r="JR29" s="106"/>
      <c r="JS29" s="108"/>
      <c r="JT29" s="108"/>
      <c r="JU29" s="105"/>
      <c r="JV29" s="109"/>
      <c r="JW29" s="105"/>
      <c r="JX29" s="106"/>
      <c r="JY29" s="108"/>
      <c r="JZ29" s="106"/>
      <c r="KA29" s="107"/>
      <c r="KB29" s="106"/>
      <c r="KC29" s="108"/>
      <c r="KD29" s="106"/>
      <c r="KE29" s="108"/>
      <c r="KF29" s="109"/>
      <c r="KG29" s="105"/>
      <c r="KH29" s="106"/>
      <c r="KI29" s="108"/>
      <c r="KJ29" s="108"/>
      <c r="KK29" s="109"/>
      <c r="KL29" s="105"/>
      <c r="KM29" s="108"/>
      <c r="KN29" s="105"/>
      <c r="KO29" s="105"/>
      <c r="KP29" s="109"/>
      <c r="KQ29" s="105"/>
      <c r="KR29" s="108"/>
      <c r="KS29" s="105"/>
      <c r="KT29" s="106"/>
      <c r="KU29" s="108"/>
      <c r="KV29" s="109"/>
    </row>
    <row r="30" spans="1:308" s="87" customFormat="1">
      <c r="A30" s="381"/>
      <c r="B30" s="376"/>
      <c r="C30" s="104"/>
      <c r="D30" s="108"/>
      <c r="E30" s="105"/>
      <c r="F30" s="106"/>
      <c r="G30" s="107"/>
      <c r="H30" s="105"/>
      <c r="I30" s="105"/>
      <c r="J30" s="106"/>
      <c r="K30" s="108"/>
      <c r="L30" s="107"/>
      <c r="M30" s="105"/>
      <c r="N30" s="106"/>
      <c r="O30" s="108"/>
      <c r="P30" s="106"/>
      <c r="Q30" s="107"/>
      <c r="R30" s="106"/>
      <c r="S30" s="108"/>
      <c r="T30" s="106"/>
      <c r="U30" s="108"/>
      <c r="V30" s="109"/>
      <c r="W30" s="105"/>
      <c r="X30" s="106"/>
      <c r="Y30" s="108"/>
      <c r="Z30" s="106"/>
      <c r="AA30" s="107"/>
      <c r="AB30" s="105"/>
      <c r="AC30" s="105"/>
      <c r="AD30" s="105"/>
      <c r="AE30" s="105"/>
      <c r="AF30" s="109"/>
      <c r="AG30" s="104"/>
      <c r="AH30" s="106"/>
      <c r="AI30" s="108"/>
      <c r="AJ30" s="108"/>
      <c r="AK30" s="109"/>
      <c r="AL30" s="106"/>
      <c r="AM30" s="108"/>
      <c r="AN30" s="108"/>
      <c r="AO30" s="105"/>
      <c r="AP30" s="109"/>
      <c r="AQ30" s="105"/>
      <c r="AR30" s="106"/>
      <c r="AS30" s="108"/>
      <c r="AT30" s="106"/>
      <c r="AU30" s="107"/>
      <c r="AV30" s="106"/>
      <c r="AW30" s="108"/>
      <c r="AX30" s="106"/>
      <c r="AY30" s="108"/>
      <c r="AZ30" s="109"/>
      <c r="BA30" s="105"/>
      <c r="BB30" s="106"/>
      <c r="BC30" s="108"/>
      <c r="BD30" s="108"/>
      <c r="BE30" s="109"/>
      <c r="BF30" s="105"/>
      <c r="BG30" s="108"/>
      <c r="BH30" s="108"/>
      <c r="BI30" s="105"/>
      <c r="BJ30" s="106"/>
      <c r="BK30" s="108"/>
      <c r="BL30" s="104"/>
      <c r="BM30" s="105"/>
      <c r="BN30" s="106"/>
      <c r="BO30" s="108"/>
      <c r="BP30" s="107"/>
      <c r="BQ30" s="104"/>
      <c r="BR30" s="106"/>
      <c r="BS30" s="108"/>
      <c r="BT30" s="106"/>
      <c r="BU30" s="107"/>
      <c r="BV30" s="106"/>
      <c r="BW30" s="108"/>
      <c r="BX30" s="106"/>
      <c r="BY30" s="108"/>
      <c r="BZ30" s="109"/>
      <c r="CA30" s="105"/>
      <c r="CB30" s="106"/>
      <c r="CC30" s="108"/>
      <c r="CD30" s="106"/>
      <c r="CE30" s="107"/>
      <c r="CF30" s="105"/>
      <c r="CG30" s="105"/>
      <c r="CH30" s="105"/>
      <c r="CI30" s="105"/>
      <c r="CJ30" s="107"/>
      <c r="CK30" s="106"/>
      <c r="CL30" s="108"/>
      <c r="CM30" s="106"/>
      <c r="CN30" s="108"/>
      <c r="CO30" s="109"/>
      <c r="CP30" s="106"/>
      <c r="CQ30" s="108"/>
      <c r="CR30" s="108"/>
      <c r="CS30" s="105"/>
      <c r="CT30" s="109"/>
      <c r="CU30" s="105"/>
      <c r="CV30" s="106"/>
      <c r="CW30" s="108"/>
      <c r="CX30" s="106"/>
      <c r="CY30" s="107"/>
      <c r="CZ30" s="106"/>
      <c r="DA30" s="108"/>
      <c r="DB30" s="106"/>
      <c r="DC30" s="108"/>
      <c r="DD30" s="109"/>
      <c r="DE30" s="105"/>
      <c r="DF30" s="106"/>
      <c r="DG30" s="108"/>
      <c r="DH30" s="108"/>
      <c r="DI30" s="109"/>
      <c r="DJ30" s="105"/>
      <c r="DK30" s="108"/>
      <c r="DL30" s="108"/>
      <c r="DM30" s="105"/>
      <c r="DN30" s="109"/>
      <c r="DO30" s="105"/>
      <c r="DP30" s="108"/>
      <c r="DQ30" s="105"/>
      <c r="DR30" s="106"/>
      <c r="DS30" s="108"/>
      <c r="DT30" s="109"/>
      <c r="DU30" s="105"/>
      <c r="DV30" s="106"/>
      <c r="DW30" s="108"/>
      <c r="DX30" s="106"/>
      <c r="DY30" s="107"/>
      <c r="DZ30" s="106"/>
      <c r="EA30" s="108"/>
      <c r="EB30" s="106"/>
      <c r="EC30" s="108"/>
      <c r="ED30" s="109"/>
      <c r="EE30" s="105"/>
      <c r="EF30" s="106"/>
      <c r="EG30" s="108"/>
      <c r="EH30" s="106"/>
      <c r="EI30" s="107"/>
      <c r="EJ30" s="105"/>
      <c r="EK30" s="105"/>
      <c r="EL30" s="105"/>
      <c r="EM30" s="105"/>
      <c r="EN30" s="107"/>
      <c r="EO30" s="105"/>
      <c r="EP30" s="105"/>
      <c r="EQ30" s="106"/>
      <c r="ER30" s="108"/>
      <c r="ES30" s="107"/>
      <c r="ET30" s="105"/>
      <c r="EU30" s="106"/>
      <c r="EV30" s="108"/>
      <c r="EW30" s="108"/>
      <c r="EX30" s="106"/>
      <c r="EY30" s="107"/>
      <c r="EZ30" s="104"/>
      <c r="FA30" s="108"/>
      <c r="FB30" s="105"/>
      <c r="FC30" s="106"/>
      <c r="FD30" s="107"/>
      <c r="FE30" s="105"/>
      <c r="FF30" s="105"/>
      <c r="FG30" s="106"/>
      <c r="FH30" s="108"/>
      <c r="FI30" s="107"/>
      <c r="FJ30" s="105"/>
      <c r="FK30" s="106"/>
      <c r="FL30" s="108"/>
      <c r="FM30" s="106"/>
      <c r="FN30" s="107"/>
      <c r="FO30" s="106"/>
      <c r="FP30" s="108"/>
      <c r="FQ30" s="106"/>
      <c r="FR30" s="108"/>
      <c r="FS30" s="109"/>
      <c r="FT30" s="105"/>
      <c r="FU30" s="106"/>
      <c r="FV30" s="108"/>
      <c r="FW30" s="106"/>
      <c r="FX30" s="107"/>
      <c r="FY30" s="105"/>
      <c r="FZ30" s="105"/>
      <c r="GA30" s="105"/>
      <c r="GB30" s="105"/>
      <c r="GC30" s="109"/>
      <c r="GD30" s="104"/>
      <c r="GE30" s="108"/>
      <c r="GF30" s="105"/>
      <c r="GG30" s="106"/>
      <c r="GH30" s="107"/>
      <c r="GI30" s="105"/>
      <c r="GJ30" s="105"/>
      <c r="GK30" s="106"/>
      <c r="GL30" s="108"/>
      <c r="GM30" s="107"/>
      <c r="GN30" s="105"/>
      <c r="GO30" s="106"/>
      <c r="GP30" s="108"/>
      <c r="GQ30" s="106"/>
      <c r="GR30" s="107"/>
      <c r="GS30" s="106"/>
      <c r="GT30" s="108"/>
      <c r="GU30" s="106"/>
      <c r="GV30" s="108"/>
      <c r="GW30" s="109"/>
      <c r="GX30" s="105"/>
      <c r="GY30" s="106"/>
      <c r="GZ30" s="108"/>
      <c r="HA30" s="106"/>
      <c r="HB30" s="107"/>
      <c r="HC30" s="105"/>
      <c r="HD30" s="105"/>
      <c r="HE30" s="105"/>
      <c r="HF30" s="105"/>
      <c r="HG30" s="106"/>
      <c r="HH30" s="110"/>
      <c r="HI30" s="105"/>
      <c r="HJ30" s="106"/>
      <c r="HK30" s="108"/>
      <c r="HL30" s="108"/>
      <c r="HM30" s="109"/>
      <c r="HN30" s="106"/>
      <c r="HO30" s="108"/>
      <c r="HP30" s="108"/>
      <c r="HQ30" s="105"/>
      <c r="HR30" s="109"/>
      <c r="HS30" s="105"/>
      <c r="HT30" s="106"/>
      <c r="HU30" s="108"/>
      <c r="HV30" s="106"/>
      <c r="HW30" s="107"/>
      <c r="HX30" s="106"/>
      <c r="HY30" s="108"/>
      <c r="HZ30" s="106"/>
      <c r="IA30" s="108"/>
      <c r="IB30" s="109"/>
      <c r="IC30" s="105"/>
      <c r="ID30" s="106"/>
      <c r="IE30" s="108"/>
      <c r="IF30" s="108"/>
      <c r="IG30" s="109"/>
      <c r="IH30" s="105"/>
      <c r="II30" s="108"/>
      <c r="IJ30" s="108"/>
      <c r="IK30" s="105"/>
      <c r="IL30" s="111"/>
      <c r="IM30" s="104"/>
      <c r="IN30" s="105"/>
      <c r="IO30" s="106"/>
      <c r="IP30" s="108"/>
      <c r="IQ30" s="107"/>
      <c r="IR30" s="104"/>
      <c r="IS30" s="106"/>
      <c r="IT30" s="108"/>
      <c r="IU30" s="106"/>
      <c r="IV30" s="107"/>
      <c r="IW30" s="106"/>
      <c r="IX30" s="108"/>
      <c r="IY30" s="106"/>
      <c r="IZ30" s="108"/>
      <c r="JA30" s="109"/>
      <c r="JB30" s="105"/>
      <c r="JC30" s="106"/>
      <c r="JD30" s="108"/>
      <c r="JE30" s="106"/>
      <c r="JF30" s="107"/>
      <c r="JG30" s="105"/>
      <c r="JH30" s="105"/>
      <c r="JI30" s="105"/>
      <c r="JJ30" s="105"/>
      <c r="JK30" s="107"/>
      <c r="JL30" s="106"/>
      <c r="JM30" s="108"/>
      <c r="JN30" s="106"/>
      <c r="JO30" s="108"/>
      <c r="JP30" s="106"/>
      <c r="JQ30" s="110"/>
      <c r="JR30" s="106"/>
      <c r="JS30" s="108"/>
      <c r="JT30" s="108"/>
      <c r="JU30" s="105"/>
      <c r="JV30" s="109"/>
      <c r="JW30" s="105"/>
      <c r="JX30" s="106"/>
      <c r="JY30" s="108"/>
      <c r="JZ30" s="106"/>
      <c r="KA30" s="107"/>
      <c r="KB30" s="106"/>
      <c r="KC30" s="108"/>
      <c r="KD30" s="106"/>
      <c r="KE30" s="108"/>
      <c r="KF30" s="109"/>
      <c r="KG30" s="105"/>
      <c r="KH30" s="106"/>
      <c r="KI30" s="108"/>
      <c r="KJ30" s="108"/>
      <c r="KK30" s="109"/>
      <c r="KL30" s="105"/>
      <c r="KM30" s="108"/>
      <c r="KN30" s="108"/>
      <c r="KO30" s="105"/>
      <c r="KP30" s="109"/>
      <c r="KQ30" s="105"/>
      <c r="KR30" s="108"/>
      <c r="KS30" s="105"/>
      <c r="KT30" s="106"/>
      <c r="KU30" s="108"/>
      <c r="KV30" s="109"/>
    </row>
    <row r="31" spans="1:308" s="87" customFormat="1">
      <c r="A31" s="381"/>
      <c r="B31" s="376"/>
      <c r="C31" s="104"/>
      <c r="D31" s="108"/>
      <c r="E31" s="105"/>
      <c r="F31" s="106"/>
      <c r="G31" s="107"/>
      <c r="H31" s="105"/>
      <c r="I31" s="105"/>
      <c r="J31" s="106"/>
      <c r="K31" s="108"/>
      <c r="L31" s="107"/>
      <c r="M31" s="105"/>
      <c r="N31" s="106"/>
      <c r="O31" s="108"/>
      <c r="P31" s="106"/>
      <c r="Q31" s="107"/>
      <c r="R31" s="106"/>
      <c r="S31" s="108"/>
      <c r="T31" s="106"/>
      <c r="U31" s="108"/>
      <c r="V31" s="109"/>
      <c r="W31" s="105"/>
      <c r="X31" s="106"/>
      <c r="Y31" s="108"/>
      <c r="Z31" s="106"/>
      <c r="AA31" s="107"/>
      <c r="AB31" s="105"/>
      <c r="AC31" s="105"/>
      <c r="AD31" s="108"/>
      <c r="AE31" s="105"/>
      <c r="AF31" s="109"/>
      <c r="AG31" s="104"/>
      <c r="AH31" s="106"/>
      <c r="AI31" s="108"/>
      <c r="AJ31" s="108"/>
      <c r="AK31" s="109"/>
      <c r="AL31" s="106"/>
      <c r="AM31" s="108"/>
      <c r="AN31" s="108"/>
      <c r="AO31" s="105"/>
      <c r="AP31" s="109"/>
      <c r="AQ31" s="105"/>
      <c r="AR31" s="106"/>
      <c r="AS31" s="108"/>
      <c r="AT31" s="106"/>
      <c r="AU31" s="107"/>
      <c r="AV31" s="106"/>
      <c r="AW31" s="108"/>
      <c r="AX31" s="106"/>
      <c r="AY31" s="108"/>
      <c r="AZ31" s="109"/>
      <c r="BA31" s="105"/>
      <c r="BB31" s="106"/>
      <c r="BC31" s="108"/>
      <c r="BD31" s="108"/>
      <c r="BE31" s="109"/>
      <c r="BF31" s="105"/>
      <c r="BG31" s="108"/>
      <c r="BH31" s="108"/>
      <c r="BI31" s="105"/>
      <c r="BJ31" s="106"/>
      <c r="BK31" s="108"/>
      <c r="BL31" s="104"/>
      <c r="BM31" s="105"/>
      <c r="BN31" s="106"/>
      <c r="BO31" s="108"/>
      <c r="BP31" s="107"/>
      <c r="BQ31" s="104"/>
      <c r="BR31" s="106"/>
      <c r="BS31" s="108"/>
      <c r="BT31" s="106"/>
      <c r="BU31" s="107"/>
      <c r="BV31" s="106"/>
      <c r="BW31" s="108"/>
      <c r="BX31" s="106"/>
      <c r="BY31" s="108"/>
      <c r="BZ31" s="109"/>
      <c r="CA31" s="105"/>
      <c r="CB31" s="106"/>
      <c r="CC31" s="108"/>
      <c r="CD31" s="106"/>
      <c r="CE31" s="107"/>
      <c r="CF31" s="105"/>
      <c r="CG31" s="105"/>
      <c r="CH31" s="108"/>
      <c r="CI31" s="105"/>
      <c r="CJ31" s="107"/>
      <c r="CK31" s="106"/>
      <c r="CL31" s="108"/>
      <c r="CM31" s="106"/>
      <c r="CN31" s="108"/>
      <c r="CO31" s="109"/>
      <c r="CP31" s="106"/>
      <c r="CQ31" s="108"/>
      <c r="CR31" s="108"/>
      <c r="CS31" s="105"/>
      <c r="CT31" s="109"/>
      <c r="CU31" s="105"/>
      <c r="CV31" s="106"/>
      <c r="CW31" s="108"/>
      <c r="CX31" s="106"/>
      <c r="CY31" s="107"/>
      <c r="CZ31" s="106"/>
      <c r="DA31" s="108"/>
      <c r="DB31" s="106"/>
      <c r="DC31" s="108"/>
      <c r="DD31" s="109"/>
      <c r="DE31" s="105"/>
      <c r="DF31" s="106"/>
      <c r="DG31" s="108"/>
      <c r="DH31" s="108"/>
      <c r="DI31" s="109"/>
      <c r="DJ31" s="105"/>
      <c r="DK31" s="108"/>
      <c r="DL31" s="108"/>
      <c r="DM31" s="105"/>
      <c r="DN31" s="109"/>
      <c r="DO31" s="105"/>
      <c r="DP31" s="108"/>
      <c r="DQ31" s="105"/>
      <c r="DR31" s="106"/>
      <c r="DS31" s="108"/>
      <c r="DT31" s="109"/>
      <c r="DU31" s="105"/>
      <c r="DV31" s="106"/>
      <c r="DW31" s="108"/>
      <c r="DX31" s="106"/>
      <c r="DY31" s="107"/>
      <c r="DZ31" s="106"/>
      <c r="EA31" s="108"/>
      <c r="EB31" s="106"/>
      <c r="EC31" s="108"/>
      <c r="ED31" s="109"/>
      <c r="EE31" s="105"/>
      <c r="EF31" s="106"/>
      <c r="EG31" s="108"/>
      <c r="EH31" s="106"/>
      <c r="EI31" s="107"/>
      <c r="EJ31" s="105"/>
      <c r="EK31" s="105"/>
      <c r="EL31" s="108"/>
      <c r="EM31" s="105"/>
      <c r="EN31" s="107"/>
      <c r="EO31" s="105"/>
      <c r="EP31" s="105"/>
      <c r="EQ31" s="106"/>
      <c r="ER31" s="108"/>
      <c r="ES31" s="107"/>
      <c r="ET31" s="105"/>
      <c r="EU31" s="106"/>
      <c r="EV31" s="108"/>
      <c r="EW31" s="108"/>
      <c r="EX31" s="106"/>
      <c r="EY31" s="107"/>
      <c r="EZ31" s="104"/>
      <c r="FA31" s="108"/>
      <c r="FB31" s="105"/>
      <c r="FC31" s="106"/>
      <c r="FD31" s="107"/>
      <c r="FE31" s="105"/>
      <c r="FF31" s="105"/>
      <c r="FG31" s="106"/>
      <c r="FH31" s="108"/>
      <c r="FI31" s="107"/>
      <c r="FJ31" s="105"/>
      <c r="FK31" s="106"/>
      <c r="FL31" s="108"/>
      <c r="FM31" s="106"/>
      <c r="FN31" s="107"/>
      <c r="FO31" s="106"/>
      <c r="FP31" s="108"/>
      <c r="FQ31" s="106"/>
      <c r="FR31" s="108"/>
      <c r="FS31" s="109"/>
      <c r="FT31" s="105"/>
      <c r="FU31" s="106"/>
      <c r="FV31" s="108"/>
      <c r="FW31" s="106"/>
      <c r="FX31" s="107"/>
      <c r="FY31" s="105"/>
      <c r="FZ31" s="105"/>
      <c r="GA31" s="108"/>
      <c r="GB31" s="105"/>
      <c r="GC31" s="109"/>
      <c r="GD31" s="104"/>
      <c r="GE31" s="108"/>
      <c r="GF31" s="105"/>
      <c r="GG31" s="106"/>
      <c r="GH31" s="107"/>
      <c r="GI31" s="105"/>
      <c r="GJ31" s="105"/>
      <c r="GK31" s="106"/>
      <c r="GL31" s="108"/>
      <c r="GM31" s="107"/>
      <c r="GN31" s="105"/>
      <c r="GO31" s="106"/>
      <c r="GP31" s="108"/>
      <c r="GQ31" s="106"/>
      <c r="GR31" s="107"/>
      <c r="GS31" s="106"/>
      <c r="GT31" s="108"/>
      <c r="GU31" s="106"/>
      <c r="GV31" s="108"/>
      <c r="GW31" s="109"/>
      <c r="GX31" s="105"/>
      <c r="GY31" s="106"/>
      <c r="GZ31" s="108"/>
      <c r="HA31" s="106"/>
      <c r="HB31" s="107"/>
      <c r="HC31" s="105"/>
      <c r="HD31" s="105"/>
      <c r="HE31" s="108"/>
      <c r="HF31" s="105"/>
      <c r="HG31" s="106"/>
      <c r="HH31" s="110"/>
      <c r="HI31" s="105"/>
      <c r="HJ31" s="106"/>
      <c r="HK31" s="108"/>
      <c r="HL31" s="108"/>
      <c r="HM31" s="109"/>
      <c r="HN31" s="106"/>
      <c r="HO31" s="108"/>
      <c r="HP31" s="108"/>
      <c r="HQ31" s="105"/>
      <c r="HR31" s="109"/>
      <c r="HS31" s="105"/>
      <c r="HT31" s="106"/>
      <c r="HU31" s="108"/>
      <c r="HV31" s="106"/>
      <c r="HW31" s="107"/>
      <c r="HX31" s="106"/>
      <c r="HY31" s="108"/>
      <c r="HZ31" s="106"/>
      <c r="IA31" s="108"/>
      <c r="IB31" s="109"/>
      <c r="IC31" s="105"/>
      <c r="ID31" s="106"/>
      <c r="IE31" s="108"/>
      <c r="IF31" s="108"/>
      <c r="IG31" s="109"/>
      <c r="IH31" s="105"/>
      <c r="II31" s="108"/>
      <c r="IJ31" s="108"/>
      <c r="IK31" s="105"/>
      <c r="IL31" s="111"/>
      <c r="IM31" s="104"/>
      <c r="IN31" s="105"/>
      <c r="IO31" s="106"/>
      <c r="IP31" s="108"/>
      <c r="IQ31" s="107"/>
      <c r="IR31" s="104"/>
      <c r="IS31" s="106"/>
      <c r="IT31" s="108"/>
      <c r="IU31" s="106"/>
      <c r="IV31" s="107"/>
      <c r="IW31" s="106"/>
      <c r="IX31" s="108"/>
      <c r="IY31" s="106"/>
      <c r="IZ31" s="108"/>
      <c r="JA31" s="109"/>
      <c r="JB31" s="105"/>
      <c r="JC31" s="106"/>
      <c r="JD31" s="108"/>
      <c r="JE31" s="106"/>
      <c r="JF31" s="107"/>
      <c r="JG31" s="105"/>
      <c r="JH31" s="105"/>
      <c r="JI31" s="108"/>
      <c r="JJ31" s="105"/>
      <c r="JK31" s="107"/>
      <c r="JL31" s="106"/>
      <c r="JM31" s="108"/>
      <c r="JN31" s="106"/>
      <c r="JO31" s="108"/>
      <c r="JP31" s="106"/>
      <c r="JQ31" s="110"/>
      <c r="JR31" s="106"/>
      <c r="JS31" s="108"/>
      <c r="JT31" s="108"/>
      <c r="JU31" s="105"/>
      <c r="JV31" s="109"/>
      <c r="JW31" s="105"/>
      <c r="JX31" s="106"/>
      <c r="JY31" s="108"/>
      <c r="JZ31" s="106"/>
      <c r="KA31" s="107"/>
      <c r="KB31" s="106"/>
      <c r="KC31" s="108"/>
      <c r="KD31" s="106"/>
      <c r="KE31" s="108"/>
      <c r="KF31" s="109"/>
      <c r="KG31" s="105"/>
      <c r="KH31" s="106"/>
      <c r="KI31" s="108"/>
      <c r="KJ31" s="108"/>
      <c r="KK31" s="109"/>
      <c r="KL31" s="105"/>
      <c r="KM31" s="108"/>
      <c r="KN31" s="108"/>
      <c r="KO31" s="105"/>
      <c r="KP31" s="109"/>
      <c r="KQ31" s="105"/>
      <c r="KR31" s="108"/>
      <c r="KS31" s="105"/>
      <c r="KT31" s="106"/>
      <c r="KU31" s="108"/>
      <c r="KV31" s="109"/>
    </row>
    <row r="32" spans="1:308" s="87" customFormat="1">
      <c r="A32" s="381"/>
      <c r="B32" s="376"/>
      <c r="C32" s="378"/>
      <c r="D32" s="133"/>
      <c r="E32" s="128"/>
      <c r="F32" s="129"/>
      <c r="G32" s="130"/>
      <c r="H32" s="128"/>
      <c r="I32" s="128"/>
      <c r="J32" s="129"/>
      <c r="K32" s="127"/>
      <c r="L32" s="130"/>
      <c r="M32" s="128"/>
      <c r="N32" s="129"/>
      <c r="O32" s="127"/>
      <c r="P32" s="129"/>
      <c r="Q32" s="130"/>
      <c r="R32" s="129"/>
      <c r="S32" s="127"/>
      <c r="T32" s="129"/>
      <c r="U32" s="127"/>
      <c r="V32" s="131"/>
      <c r="W32" s="128"/>
      <c r="X32" s="129"/>
      <c r="Y32" s="127"/>
      <c r="Z32" s="129"/>
      <c r="AA32" s="130"/>
      <c r="AB32" s="128"/>
      <c r="AC32" s="128"/>
      <c r="AD32" s="128"/>
      <c r="AE32" s="128"/>
      <c r="AF32" s="131"/>
      <c r="AG32" s="132"/>
      <c r="AH32" s="129"/>
      <c r="AI32" s="127"/>
      <c r="AJ32" s="127"/>
      <c r="AK32" s="131"/>
      <c r="AL32" s="129"/>
      <c r="AM32" s="127"/>
      <c r="AN32" s="127"/>
      <c r="AO32" s="128"/>
      <c r="AP32" s="131"/>
      <c r="AQ32" s="128"/>
      <c r="AR32" s="129"/>
      <c r="AS32" s="127"/>
      <c r="AT32" s="129"/>
      <c r="AU32" s="130"/>
      <c r="AV32" s="129"/>
      <c r="AW32" s="127"/>
      <c r="AX32" s="129"/>
      <c r="AY32" s="127"/>
      <c r="AZ32" s="131"/>
      <c r="BA32" s="128"/>
      <c r="BB32" s="129"/>
      <c r="BC32" s="127"/>
      <c r="BD32" s="127"/>
      <c r="BE32" s="131"/>
      <c r="BF32" s="128"/>
      <c r="BG32" s="133"/>
      <c r="BH32" s="133"/>
      <c r="BI32" s="128"/>
      <c r="BJ32" s="129"/>
      <c r="BK32" s="127"/>
      <c r="BL32" s="132"/>
      <c r="BM32" s="128"/>
      <c r="BN32" s="129"/>
      <c r="BO32" s="127"/>
      <c r="BP32" s="130"/>
      <c r="BQ32" s="132"/>
      <c r="BR32" s="129"/>
      <c r="BS32" s="127"/>
      <c r="BT32" s="129"/>
      <c r="BU32" s="130"/>
      <c r="BV32" s="129"/>
      <c r="BW32" s="127"/>
      <c r="BX32" s="129"/>
      <c r="BY32" s="127"/>
      <c r="BZ32" s="131"/>
      <c r="CA32" s="128"/>
      <c r="CB32" s="129"/>
      <c r="CC32" s="127"/>
      <c r="CD32" s="129"/>
      <c r="CE32" s="130"/>
      <c r="CF32" s="128"/>
      <c r="CG32" s="128"/>
      <c r="CH32" s="128"/>
      <c r="CI32" s="128"/>
      <c r="CJ32" s="134"/>
      <c r="CK32" s="206"/>
      <c r="CL32" s="127"/>
      <c r="CM32" s="129"/>
      <c r="CN32" s="127"/>
      <c r="CO32" s="131"/>
      <c r="CP32" s="129"/>
      <c r="CQ32" s="127"/>
      <c r="CR32" s="127"/>
      <c r="CS32" s="128"/>
      <c r="CT32" s="131"/>
      <c r="CU32" s="128"/>
      <c r="CV32" s="129"/>
      <c r="CW32" s="127"/>
      <c r="CX32" s="129"/>
      <c r="CY32" s="130"/>
      <c r="CZ32" s="129"/>
      <c r="DA32" s="127"/>
      <c r="DB32" s="129"/>
      <c r="DC32" s="127"/>
      <c r="DD32" s="131"/>
      <c r="DE32" s="128"/>
      <c r="DF32" s="129"/>
      <c r="DG32" s="127"/>
      <c r="DH32" s="127"/>
      <c r="DI32" s="131"/>
      <c r="DJ32" s="128"/>
      <c r="DK32" s="133"/>
      <c r="DL32" s="133"/>
      <c r="DM32" s="128"/>
      <c r="DN32" s="131"/>
      <c r="DO32" s="128"/>
      <c r="DP32" s="127"/>
      <c r="DQ32" s="128"/>
      <c r="DR32" s="129"/>
      <c r="DS32" s="127"/>
      <c r="DT32" s="131"/>
      <c r="DU32" s="128"/>
      <c r="DV32" s="129"/>
      <c r="DW32" s="127"/>
      <c r="DX32" s="129"/>
      <c r="DY32" s="130"/>
      <c r="DZ32" s="129"/>
      <c r="EA32" s="127"/>
      <c r="EB32" s="129"/>
      <c r="EC32" s="127"/>
      <c r="ED32" s="131"/>
      <c r="EE32" s="128"/>
      <c r="EF32" s="129"/>
      <c r="EG32" s="127"/>
      <c r="EH32" s="129"/>
      <c r="EI32" s="130"/>
      <c r="EJ32" s="128"/>
      <c r="EK32" s="128"/>
      <c r="EL32" s="128"/>
      <c r="EM32" s="128"/>
      <c r="EN32" s="134"/>
      <c r="EO32" s="380"/>
      <c r="EP32" s="128"/>
      <c r="EQ32" s="129"/>
      <c r="ER32" s="127"/>
      <c r="ES32" s="130"/>
      <c r="ET32" s="128"/>
      <c r="EU32" s="129"/>
      <c r="EV32" s="127"/>
      <c r="EW32" s="127"/>
      <c r="EX32" s="129"/>
      <c r="EY32" s="134"/>
      <c r="EZ32" s="378"/>
      <c r="FA32" s="133"/>
      <c r="FB32" s="128"/>
      <c r="FC32" s="129"/>
      <c r="FD32" s="130"/>
      <c r="FE32" s="128"/>
      <c r="FF32" s="128"/>
      <c r="FG32" s="129"/>
      <c r="FH32" s="127"/>
      <c r="FI32" s="130"/>
      <c r="FJ32" s="128"/>
      <c r="FK32" s="129"/>
      <c r="FL32" s="127"/>
      <c r="FM32" s="129"/>
      <c r="FN32" s="130"/>
      <c r="FO32" s="129"/>
      <c r="FP32" s="127"/>
      <c r="FQ32" s="129"/>
      <c r="FR32" s="127"/>
      <c r="FS32" s="131"/>
      <c r="FT32" s="128"/>
      <c r="FU32" s="129"/>
      <c r="FV32" s="127"/>
      <c r="FW32" s="129"/>
      <c r="FX32" s="130"/>
      <c r="FY32" s="128"/>
      <c r="FZ32" s="128"/>
      <c r="GA32" s="128"/>
      <c r="GB32" s="128"/>
      <c r="GC32" s="131"/>
      <c r="GD32" s="378"/>
      <c r="GE32" s="133"/>
      <c r="GF32" s="128"/>
      <c r="GG32" s="129"/>
      <c r="GH32" s="130"/>
      <c r="GI32" s="128"/>
      <c r="GJ32" s="128"/>
      <c r="GK32" s="129"/>
      <c r="GL32" s="127"/>
      <c r="GM32" s="130"/>
      <c r="GN32" s="128"/>
      <c r="GO32" s="129"/>
      <c r="GP32" s="127"/>
      <c r="GQ32" s="129"/>
      <c r="GR32" s="130"/>
      <c r="GS32" s="129"/>
      <c r="GT32" s="127"/>
      <c r="GU32" s="129"/>
      <c r="GV32" s="127"/>
      <c r="GW32" s="131"/>
      <c r="GX32" s="128"/>
      <c r="GY32" s="129"/>
      <c r="GZ32" s="127"/>
      <c r="HA32" s="129"/>
      <c r="HB32" s="130"/>
      <c r="HC32" s="128"/>
      <c r="HD32" s="128"/>
      <c r="HE32" s="128"/>
      <c r="HF32" s="128"/>
      <c r="HG32" s="129"/>
      <c r="HH32" s="135"/>
      <c r="HI32" s="128"/>
      <c r="HJ32" s="129"/>
      <c r="HK32" s="127"/>
      <c r="HL32" s="127"/>
      <c r="HM32" s="131"/>
      <c r="HN32" s="129"/>
      <c r="HO32" s="127"/>
      <c r="HP32" s="127"/>
      <c r="HQ32" s="128"/>
      <c r="HR32" s="131"/>
      <c r="HS32" s="128"/>
      <c r="HT32" s="129"/>
      <c r="HU32" s="127"/>
      <c r="HV32" s="129"/>
      <c r="HW32" s="130"/>
      <c r="HX32" s="129"/>
      <c r="HY32" s="127"/>
      <c r="HZ32" s="129"/>
      <c r="IA32" s="127"/>
      <c r="IB32" s="131"/>
      <c r="IC32" s="128"/>
      <c r="ID32" s="129"/>
      <c r="IE32" s="127"/>
      <c r="IF32" s="127"/>
      <c r="IG32" s="131"/>
      <c r="IH32" s="128"/>
      <c r="II32" s="133"/>
      <c r="IJ32" s="133"/>
      <c r="IK32" s="128"/>
      <c r="IL32" s="136"/>
      <c r="IM32" s="132"/>
      <c r="IN32" s="128"/>
      <c r="IO32" s="129"/>
      <c r="IP32" s="127"/>
      <c r="IQ32" s="130"/>
      <c r="IR32" s="132"/>
      <c r="IS32" s="129"/>
      <c r="IT32" s="127"/>
      <c r="IU32" s="129"/>
      <c r="IV32" s="130"/>
      <c r="IW32" s="129"/>
      <c r="IX32" s="127"/>
      <c r="IY32" s="129"/>
      <c r="IZ32" s="127"/>
      <c r="JA32" s="131"/>
      <c r="JB32" s="128"/>
      <c r="JC32" s="129"/>
      <c r="JD32" s="127"/>
      <c r="JE32" s="129"/>
      <c r="JF32" s="130"/>
      <c r="JG32" s="128"/>
      <c r="JH32" s="128"/>
      <c r="JI32" s="128"/>
      <c r="JJ32" s="128"/>
      <c r="JK32" s="134"/>
      <c r="JL32" s="206"/>
      <c r="JM32" s="127"/>
      <c r="JN32" s="129"/>
      <c r="JO32" s="127"/>
      <c r="JP32" s="129"/>
      <c r="JQ32" s="135"/>
      <c r="JR32" s="129"/>
      <c r="JS32" s="127"/>
      <c r="JT32" s="127"/>
      <c r="JU32" s="128"/>
      <c r="JV32" s="131"/>
      <c r="JW32" s="128"/>
      <c r="JX32" s="129"/>
      <c r="JY32" s="127"/>
      <c r="JZ32" s="129"/>
      <c r="KA32" s="130"/>
      <c r="KB32" s="129"/>
      <c r="KC32" s="127"/>
      <c r="KD32" s="129"/>
      <c r="KE32" s="127"/>
      <c r="KF32" s="131"/>
      <c r="KG32" s="128"/>
      <c r="KH32" s="129"/>
      <c r="KI32" s="127"/>
      <c r="KJ32" s="127"/>
      <c r="KK32" s="131"/>
      <c r="KL32" s="128"/>
      <c r="KM32" s="133"/>
      <c r="KN32" s="133"/>
      <c r="KO32" s="128"/>
      <c r="KP32" s="131"/>
      <c r="KQ32" s="128"/>
      <c r="KR32" s="127"/>
      <c r="KS32" s="128"/>
      <c r="KT32" s="129"/>
      <c r="KU32" s="127"/>
      <c r="KV32" s="131"/>
    </row>
    <row r="33" spans="1:309" s="87" customFormat="1">
      <c r="A33" s="381"/>
      <c r="B33" s="376"/>
      <c r="C33" s="100"/>
      <c r="D33" s="92"/>
      <c r="E33" s="93"/>
      <c r="F33" s="94"/>
      <c r="G33" s="95"/>
      <c r="H33" s="93"/>
      <c r="I33" s="93"/>
      <c r="J33" s="94"/>
      <c r="K33" s="92"/>
      <c r="L33" s="95"/>
      <c r="M33" s="93"/>
      <c r="N33" s="94"/>
      <c r="O33" s="92"/>
      <c r="P33" s="94"/>
      <c r="Q33" s="95"/>
      <c r="R33" s="94"/>
      <c r="S33" s="92"/>
      <c r="T33" s="94"/>
      <c r="U33" s="92"/>
      <c r="V33" s="96"/>
      <c r="W33" s="93"/>
      <c r="X33" s="94"/>
      <c r="Y33" s="92"/>
      <c r="Z33" s="94"/>
      <c r="AA33" s="95"/>
      <c r="AB33" s="93"/>
      <c r="AC33" s="93"/>
      <c r="AD33" s="93"/>
      <c r="AE33" s="93"/>
      <c r="AF33" s="96"/>
      <c r="AG33" s="104"/>
      <c r="AH33" s="106"/>
      <c r="AI33" s="108"/>
      <c r="AJ33" s="108"/>
      <c r="AK33" s="109"/>
      <c r="AL33" s="106"/>
      <c r="AM33" s="108"/>
      <c r="AN33" s="108"/>
      <c r="AO33" s="105"/>
      <c r="AP33" s="109"/>
      <c r="AQ33" s="105"/>
      <c r="AR33" s="106"/>
      <c r="AS33" s="108"/>
      <c r="AT33" s="106"/>
      <c r="AU33" s="107"/>
      <c r="AV33" s="106"/>
      <c r="AW33" s="108"/>
      <c r="AX33" s="106"/>
      <c r="AY33" s="108"/>
      <c r="AZ33" s="109"/>
      <c r="BA33" s="105"/>
      <c r="BB33" s="106"/>
      <c r="BC33" s="108"/>
      <c r="BD33" s="108"/>
      <c r="BE33" s="109"/>
      <c r="BF33" s="105"/>
      <c r="BG33" s="116"/>
      <c r="BH33" s="108"/>
      <c r="BI33" s="105"/>
      <c r="BJ33" s="106"/>
      <c r="BK33" s="108"/>
      <c r="BL33" s="97"/>
      <c r="BM33" s="93"/>
      <c r="BN33" s="94"/>
      <c r="BO33" s="92"/>
      <c r="BP33" s="95"/>
      <c r="BQ33" s="97"/>
      <c r="BR33" s="94"/>
      <c r="BS33" s="92"/>
      <c r="BT33" s="94"/>
      <c r="BU33" s="95"/>
      <c r="BV33" s="94"/>
      <c r="BW33" s="92"/>
      <c r="BX33" s="94"/>
      <c r="BY33" s="92"/>
      <c r="BZ33" s="96"/>
      <c r="CA33" s="93"/>
      <c r="CB33" s="94"/>
      <c r="CC33" s="92"/>
      <c r="CD33" s="94"/>
      <c r="CE33" s="95"/>
      <c r="CF33" s="93"/>
      <c r="CG33" s="93"/>
      <c r="CH33" s="93"/>
      <c r="CI33" s="93"/>
      <c r="CJ33" s="99"/>
      <c r="CK33" s="94"/>
      <c r="CL33" s="92"/>
      <c r="CM33" s="94"/>
      <c r="CN33" s="92"/>
      <c r="CO33" s="109"/>
      <c r="CP33" s="106"/>
      <c r="CQ33" s="108"/>
      <c r="CR33" s="108"/>
      <c r="CS33" s="105"/>
      <c r="CT33" s="109"/>
      <c r="CU33" s="105"/>
      <c r="CV33" s="106"/>
      <c r="CW33" s="108"/>
      <c r="CX33" s="106"/>
      <c r="CY33" s="107"/>
      <c r="CZ33" s="106"/>
      <c r="DA33" s="108"/>
      <c r="DB33" s="106"/>
      <c r="DC33" s="108"/>
      <c r="DD33" s="109"/>
      <c r="DE33" s="105"/>
      <c r="DF33" s="106"/>
      <c r="DG33" s="108"/>
      <c r="DH33" s="108"/>
      <c r="DI33" s="109"/>
      <c r="DJ33" s="105"/>
      <c r="DK33" s="116"/>
      <c r="DL33" s="108"/>
      <c r="DM33" s="105"/>
      <c r="DN33" s="109"/>
      <c r="DO33" s="105"/>
      <c r="DP33" s="108"/>
      <c r="DQ33" s="105"/>
      <c r="DR33" s="106"/>
      <c r="DS33" s="108"/>
      <c r="DT33" s="109"/>
      <c r="DU33" s="105"/>
      <c r="DV33" s="106"/>
      <c r="DW33" s="108"/>
      <c r="DX33" s="106"/>
      <c r="DY33" s="107"/>
      <c r="DZ33" s="106"/>
      <c r="EA33" s="108"/>
      <c r="EB33" s="106"/>
      <c r="EC33" s="108"/>
      <c r="ED33" s="109"/>
      <c r="EE33" s="105"/>
      <c r="EF33" s="106"/>
      <c r="EG33" s="108"/>
      <c r="EH33" s="106"/>
      <c r="EI33" s="107"/>
      <c r="EJ33" s="105"/>
      <c r="EK33" s="105"/>
      <c r="EL33" s="105"/>
      <c r="EM33" s="105"/>
      <c r="EN33" s="115"/>
      <c r="EO33" s="105"/>
      <c r="EP33" s="105"/>
      <c r="EQ33" s="106"/>
      <c r="ER33" s="108"/>
      <c r="ES33" s="107"/>
      <c r="ET33" s="105"/>
      <c r="EU33" s="106"/>
      <c r="EV33" s="108"/>
      <c r="EW33" s="108"/>
      <c r="EX33" s="106"/>
      <c r="EY33" s="115"/>
      <c r="EZ33" s="100"/>
      <c r="FA33" s="92"/>
      <c r="FB33" s="93"/>
      <c r="FC33" s="94"/>
      <c r="FD33" s="95"/>
      <c r="FE33" s="93"/>
      <c r="FF33" s="93"/>
      <c r="FG33" s="94"/>
      <c r="FH33" s="92"/>
      <c r="FI33" s="95"/>
      <c r="FJ33" s="93"/>
      <c r="FK33" s="94"/>
      <c r="FL33" s="92"/>
      <c r="FM33" s="94"/>
      <c r="FN33" s="95"/>
      <c r="FO33" s="94"/>
      <c r="FP33" s="92"/>
      <c r="FQ33" s="94"/>
      <c r="FR33" s="92"/>
      <c r="FS33" s="96"/>
      <c r="FT33" s="93"/>
      <c r="FU33" s="94"/>
      <c r="FV33" s="92"/>
      <c r="FW33" s="94"/>
      <c r="FX33" s="95"/>
      <c r="FY33" s="93"/>
      <c r="FZ33" s="93"/>
      <c r="GA33" s="93"/>
      <c r="GB33" s="93"/>
      <c r="GC33" s="109"/>
      <c r="GD33" s="100"/>
      <c r="GE33" s="92"/>
      <c r="GF33" s="93"/>
      <c r="GG33" s="94"/>
      <c r="GH33" s="95"/>
      <c r="GI33" s="93"/>
      <c r="GJ33" s="93"/>
      <c r="GK33" s="94"/>
      <c r="GL33" s="92"/>
      <c r="GM33" s="95"/>
      <c r="GN33" s="93"/>
      <c r="GO33" s="94"/>
      <c r="GP33" s="92"/>
      <c r="GQ33" s="94"/>
      <c r="GR33" s="95"/>
      <c r="GS33" s="94"/>
      <c r="GT33" s="92"/>
      <c r="GU33" s="94"/>
      <c r="GV33" s="92"/>
      <c r="GW33" s="96"/>
      <c r="GX33" s="93"/>
      <c r="GY33" s="94"/>
      <c r="GZ33" s="92"/>
      <c r="HA33" s="94"/>
      <c r="HB33" s="95"/>
      <c r="HC33" s="93"/>
      <c r="HD33" s="93"/>
      <c r="HE33" s="93"/>
      <c r="HF33" s="93"/>
      <c r="HG33" s="94"/>
      <c r="HH33" s="110"/>
      <c r="HI33" s="105"/>
      <c r="HJ33" s="106"/>
      <c r="HK33" s="108"/>
      <c r="HL33" s="108"/>
      <c r="HM33" s="109"/>
      <c r="HN33" s="106"/>
      <c r="HO33" s="108"/>
      <c r="HP33" s="108"/>
      <c r="HQ33" s="105"/>
      <c r="HR33" s="109"/>
      <c r="HS33" s="105"/>
      <c r="HT33" s="106"/>
      <c r="HU33" s="108"/>
      <c r="HV33" s="106"/>
      <c r="HW33" s="107"/>
      <c r="HX33" s="106"/>
      <c r="HY33" s="108"/>
      <c r="HZ33" s="106"/>
      <c r="IA33" s="108"/>
      <c r="IB33" s="109"/>
      <c r="IC33" s="105"/>
      <c r="ID33" s="106"/>
      <c r="IE33" s="108"/>
      <c r="IF33" s="108"/>
      <c r="IG33" s="109"/>
      <c r="IH33" s="105"/>
      <c r="II33" s="116"/>
      <c r="IJ33" s="108"/>
      <c r="IK33" s="105"/>
      <c r="IL33" s="111"/>
      <c r="IM33" s="97"/>
      <c r="IN33" s="93"/>
      <c r="IO33" s="94"/>
      <c r="IP33" s="92"/>
      <c r="IQ33" s="95"/>
      <c r="IR33" s="97"/>
      <c r="IS33" s="94"/>
      <c r="IT33" s="92"/>
      <c r="IU33" s="94"/>
      <c r="IV33" s="95"/>
      <c r="IW33" s="94"/>
      <c r="IX33" s="92"/>
      <c r="IY33" s="94"/>
      <c r="IZ33" s="92"/>
      <c r="JA33" s="96"/>
      <c r="JB33" s="93"/>
      <c r="JC33" s="94"/>
      <c r="JD33" s="92"/>
      <c r="JE33" s="94"/>
      <c r="JF33" s="95"/>
      <c r="JG33" s="93"/>
      <c r="JH33" s="93"/>
      <c r="JI33" s="93"/>
      <c r="JJ33" s="93"/>
      <c r="JK33" s="99"/>
      <c r="JL33" s="94"/>
      <c r="JM33" s="92"/>
      <c r="JN33" s="94"/>
      <c r="JO33" s="92"/>
      <c r="JP33" s="106"/>
      <c r="JQ33" s="110"/>
      <c r="JR33" s="106"/>
      <c r="JS33" s="108"/>
      <c r="JT33" s="108"/>
      <c r="JU33" s="105"/>
      <c r="JV33" s="109"/>
      <c r="JW33" s="105"/>
      <c r="JX33" s="106"/>
      <c r="JY33" s="108"/>
      <c r="JZ33" s="106"/>
      <c r="KA33" s="107"/>
      <c r="KB33" s="106"/>
      <c r="KC33" s="108"/>
      <c r="KD33" s="106"/>
      <c r="KE33" s="108"/>
      <c r="KF33" s="109"/>
      <c r="KG33" s="105"/>
      <c r="KH33" s="106"/>
      <c r="KI33" s="108"/>
      <c r="KJ33" s="108"/>
      <c r="KK33" s="109"/>
      <c r="KL33" s="105"/>
      <c r="KM33" s="116"/>
      <c r="KN33" s="108"/>
      <c r="KO33" s="105"/>
      <c r="KP33" s="109"/>
      <c r="KQ33" s="105"/>
      <c r="KR33" s="108"/>
      <c r="KS33" s="105"/>
      <c r="KT33" s="106"/>
      <c r="KU33" s="108"/>
      <c r="KV33" s="109"/>
    </row>
    <row r="34" spans="1:309" s="87" customFormat="1">
      <c r="A34" s="381"/>
      <c r="B34" s="376"/>
      <c r="C34" s="104"/>
      <c r="D34" s="105"/>
      <c r="E34" s="105"/>
      <c r="F34" s="106"/>
      <c r="G34" s="107"/>
      <c r="H34" s="105"/>
      <c r="I34" s="105"/>
      <c r="J34" s="106"/>
      <c r="K34" s="108"/>
      <c r="L34" s="107"/>
      <c r="M34" s="105"/>
      <c r="N34" s="106"/>
      <c r="O34" s="108"/>
      <c r="P34" s="106"/>
      <c r="Q34" s="107"/>
      <c r="R34" s="106"/>
      <c r="S34" s="108"/>
      <c r="T34" s="106"/>
      <c r="U34" s="108"/>
      <c r="V34" s="109"/>
      <c r="W34" s="105"/>
      <c r="X34" s="106"/>
      <c r="Y34" s="108"/>
      <c r="Z34" s="106"/>
      <c r="AA34" s="107"/>
      <c r="AB34" s="105"/>
      <c r="AC34" s="105"/>
      <c r="AD34" s="105"/>
      <c r="AE34" s="105"/>
      <c r="AF34" s="109"/>
      <c r="AG34" s="104"/>
      <c r="AH34" s="106"/>
      <c r="AI34" s="108"/>
      <c r="AJ34" s="108"/>
      <c r="AK34" s="109"/>
      <c r="AL34" s="106"/>
      <c r="AM34" s="108"/>
      <c r="AN34" s="108"/>
      <c r="AO34" s="105"/>
      <c r="AP34" s="109"/>
      <c r="AQ34" s="105"/>
      <c r="AR34" s="106"/>
      <c r="AS34" s="108"/>
      <c r="AT34" s="106"/>
      <c r="AU34" s="107"/>
      <c r="AV34" s="106"/>
      <c r="AW34" s="108"/>
      <c r="AX34" s="106"/>
      <c r="AY34" s="108"/>
      <c r="AZ34" s="109"/>
      <c r="BA34" s="105"/>
      <c r="BB34" s="106"/>
      <c r="BC34" s="108"/>
      <c r="BD34" s="108"/>
      <c r="BE34" s="109"/>
      <c r="BF34" s="105"/>
      <c r="BG34" s="108"/>
      <c r="BH34" s="105"/>
      <c r="BI34" s="105"/>
      <c r="BJ34" s="106"/>
      <c r="BK34" s="108"/>
      <c r="BL34" s="104"/>
      <c r="BM34" s="105"/>
      <c r="BN34" s="106"/>
      <c r="BO34" s="108"/>
      <c r="BP34" s="107"/>
      <c r="BQ34" s="104"/>
      <c r="BR34" s="106"/>
      <c r="BS34" s="108"/>
      <c r="BT34" s="106"/>
      <c r="BU34" s="107"/>
      <c r="BV34" s="106"/>
      <c r="BW34" s="108"/>
      <c r="BX34" s="106"/>
      <c r="BY34" s="108"/>
      <c r="BZ34" s="109"/>
      <c r="CA34" s="105"/>
      <c r="CB34" s="106"/>
      <c r="CC34" s="108"/>
      <c r="CD34" s="106"/>
      <c r="CE34" s="107"/>
      <c r="CF34" s="105"/>
      <c r="CG34" s="105"/>
      <c r="CH34" s="105"/>
      <c r="CI34" s="105"/>
      <c r="CJ34" s="107"/>
      <c r="CK34" s="106"/>
      <c r="CL34" s="108"/>
      <c r="CM34" s="106"/>
      <c r="CN34" s="108"/>
      <c r="CO34" s="109"/>
      <c r="CP34" s="106"/>
      <c r="CQ34" s="108"/>
      <c r="CR34" s="108"/>
      <c r="CS34" s="105"/>
      <c r="CT34" s="109"/>
      <c r="CU34" s="105"/>
      <c r="CV34" s="106"/>
      <c r="CW34" s="108"/>
      <c r="CX34" s="106"/>
      <c r="CY34" s="107"/>
      <c r="CZ34" s="106"/>
      <c r="DA34" s="108"/>
      <c r="DB34" s="106"/>
      <c r="DC34" s="108"/>
      <c r="DD34" s="109"/>
      <c r="DE34" s="105"/>
      <c r="DF34" s="106"/>
      <c r="DG34" s="108"/>
      <c r="DH34" s="108"/>
      <c r="DI34" s="109"/>
      <c r="DJ34" s="105"/>
      <c r="DK34" s="108"/>
      <c r="DL34" s="105"/>
      <c r="DM34" s="105"/>
      <c r="DN34" s="109"/>
      <c r="DO34" s="105"/>
      <c r="DP34" s="108"/>
      <c r="DQ34" s="105"/>
      <c r="DR34" s="106"/>
      <c r="DS34" s="108"/>
      <c r="DT34" s="109"/>
      <c r="DU34" s="105"/>
      <c r="DV34" s="106"/>
      <c r="DW34" s="108"/>
      <c r="DX34" s="106"/>
      <c r="DY34" s="107"/>
      <c r="DZ34" s="106"/>
      <c r="EA34" s="108"/>
      <c r="EB34" s="106"/>
      <c r="EC34" s="108"/>
      <c r="ED34" s="109"/>
      <c r="EE34" s="105"/>
      <c r="EF34" s="106"/>
      <c r="EG34" s="108"/>
      <c r="EH34" s="106"/>
      <c r="EI34" s="107"/>
      <c r="EJ34" s="105"/>
      <c r="EK34" s="105"/>
      <c r="EL34" s="105"/>
      <c r="EM34" s="105"/>
      <c r="EN34" s="107"/>
      <c r="EO34" s="105"/>
      <c r="EP34" s="105"/>
      <c r="EQ34" s="106"/>
      <c r="ER34" s="108"/>
      <c r="ES34" s="107"/>
      <c r="ET34" s="105"/>
      <c r="EU34" s="106"/>
      <c r="EV34" s="108"/>
      <c r="EW34" s="108"/>
      <c r="EX34" s="106"/>
      <c r="EY34" s="107"/>
      <c r="EZ34" s="104"/>
      <c r="FA34" s="105"/>
      <c r="FB34" s="105"/>
      <c r="FC34" s="106"/>
      <c r="FD34" s="107"/>
      <c r="FE34" s="105"/>
      <c r="FF34" s="105"/>
      <c r="FG34" s="106"/>
      <c r="FH34" s="108"/>
      <c r="FI34" s="107"/>
      <c r="FJ34" s="105"/>
      <c r="FK34" s="106"/>
      <c r="FL34" s="108"/>
      <c r="FM34" s="106"/>
      <c r="FN34" s="107"/>
      <c r="FO34" s="106"/>
      <c r="FP34" s="108"/>
      <c r="FQ34" s="106"/>
      <c r="FR34" s="108"/>
      <c r="FS34" s="109"/>
      <c r="FT34" s="105"/>
      <c r="FU34" s="106"/>
      <c r="FV34" s="108"/>
      <c r="FW34" s="106"/>
      <c r="FX34" s="107"/>
      <c r="FY34" s="105"/>
      <c r="FZ34" s="105"/>
      <c r="GA34" s="105"/>
      <c r="GB34" s="105"/>
      <c r="GC34" s="109"/>
      <c r="GD34" s="104"/>
      <c r="GE34" s="105"/>
      <c r="GF34" s="105"/>
      <c r="GG34" s="106"/>
      <c r="GH34" s="107"/>
      <c r="GI34" s="105"/>
      <c r="GJ34" s="105"/>
      <c r="GK34" s="106"/>
      <c r="GL34" s="108"/>
      <c r="GM34" s="107"/>
      <c r="GN34" s="105"/>
      <c r="GO34" s="106"/>
      <c r="GP34" s="108"/>
      <c r="GQ34" s="106"/>
      <c r="GR34" s="107"/>
      <c r="GS34" s="106"/>
      <c r="GT34" s="108"/>
      <c r="GU34" s="106"/>
      <c r="GV34" s="108"/>
      <c r="GW34" s="109"/>
      <c r="GX34" s="105"/>
      <c r="GY34" s="106"/>
      <c r="GZ34" s="108"/>
      <c r="HA34" s="106"/>
      <c r="HB34" s="107"/>
      <c r="HC34" s="105"/>
      <c r="HD34" s="105"/>
      <c r="HE34" s="105"/>
      <c r="HF34" s="105"/>
      <c r="HG34" s="106"/>
      <c r="HH34" s="110"/>
      <c r="HI34" s="105"/>
      <c r="HJ34" s="106"/>
      <c r="HK34" s="108"/>
      <c r="HL34" s="108"/>
      <c r="HM34" s="109"/>
      <c r="HN34" s="106"/>
      <c r="HO34" s="108"/>
      <c r="HP34" s="108"/>
      <c r="HQ34" s="105"/>
      <c r="HR34" s="109"/>
      <c r="HS34" s="105"/>
      <c r="HT34" s="106"/>
      <c r="HU34" s="108"/>
      <c r="HV34" s="106"/>
      <c r="HW34" s="107"/>
      <c r="HX34" s="106"/>
      <c r="HY34" s="108"/>
      <c r="HZ34" s="106"/>
      <c r="IA34" s="108"/>
      <c r="IB34" s="109"/>
      <c r="IC34" s="105"/>
      <c r="ID34" s="106"/>
      <c r="IE34" s="108"/>
      <c r="IF34" s="108"/>
      <c r="IG34" s="109"/>
      <c r="IH34" s="105"/>
      <c r="II34" s="108"/>
      <c r="IJ34" s="105"/>
      <c r="IK34" s="105"/>
      <c r="IL34" s="111"/>
      <c r="IM34" s="104"/>
      <c r="IN34" s="105"/>
      <c r="IO34" s="106"/>
      <c r="IP34" s="108"/>
      <c r="IQ34" s="107"/>
      <c r="IR34" s="104"/>
      <c r="IS34" s="106"/>
      <c r="IT34" s="108"/>
      <c r="IU34" s="106"/>
      <c r="IV34" s="107"/>
      <c r="IW34" s="106"/>
      <c r="IX34" s="108"/>
      <c r="IY34" s="106"/>
      <c r="IZ34" s="108"/>
      <c r="JA34" s="109"/>
      <c r="JB34" s="105"/>
      <c r="JC34" s="106"/>
      <c r="JD34" s="108"/>
      <c r="JE34" s="106"/>
      <c r="JF34" s="107"/>
      <c r="JG34" s="105"/>
      <c r="JH34" s="105"/>
      <c r="JI34" s="105"/>
      <c r="JJ34" s="105"/>
      <c r="JK34" s="107"/>
      <c r="JL34" s="106"/>
      <c r="JM34" s="108"/>
      <c r="JN34" s="106"/>
      <c r="JO34" s="108"/>
      <c r="JP34" s="106"/>
      <c r="JQ34" s="110"/>
      <c r="JR34" s="106"/>
      <c r="JS34" s="108"/>
      <c r="JT34" s="108"/>
      <c r="JU34" s="105"/>
      <c r="JV34" s="109"/>
      <c r="JW34" s="105"/>
      <c r="JX34" s="106"/>
      <c r="JY34" s="108"/>
      <c r="JZ34" s="106"/>
      <c r="KA34" s="107"/>
      <c r="KB34" s="106"/>
      <c r="KC34" s="108"/>
      <c r="KD34" s="106"/>
      <c r="KE34" s="108"/>
      <c r="KF34" s="109"/>
      <c r="KG34" s="105"/>
      <c r="KH34" s="106"/>
      <c r="KI34" s="108"/>
      <c r="KJ34" s="108"/>
      <c r="KK34" s="109"/>
      <c r="KL34" s="105"/>
      <c r="KM34" s="108"/>
      <c r="KN34" s="105"/>
      <c r="KO34" s="105"/>
      <c r="KP34" s="109"/>
      <c r="KQ34" s="105"/>
      <c r="KR34" s="108"/>
      <c r="KS34" s="105"/>
      <c r="KT34" s="106"/>
      <c r="KU34" s="108"/>
      <c r="KV34" s="109"/>
    </row>
    <row r="35" spans="1:309" s="87" customFormat="1">
      <c r="A35" s="381"/>
      <c r="B35" s="376"/>
      <c r="C35" s="104"/>
      <c r="D35" s="108"/>
      <c r="E35" s="105"/>
      <c r="F35" s="106"/>
      <c r="G35" s="107"/>
      <c r="H35" s="105"/>
      <c r="I35" s="105"/>
      <c r="J35" s="106"/>
      <c r="K35" s="108"/>
      <c r="L35" s="107"/>
      <c r="M35" s="105"/>
      <c r="N35" s="106"/>
      <c r="O35" s="108"/>
      <c r="P35" s="106"/>
      <c r="Q35" s="107"/>
      <c r="R35" s="106"/>
      <c r="S35" s="108"/>
      <c r="T35" s="106"/>
      <c r="U35" s="108"/>
      <c r="V35" s="109"/>
      <c r="W35" s="105"/>
      <c r="X35" s="106"/>
      <c r="Y35" s="108"/>
      <c r="Z35" s="106"/>
      <c r="AA35" s="107"/>
      <c r="AB35" s="105"/>
      <c r="AC35" s="105"/>
      <c r="AD35" s="105"/>
      <c r="AE35" s="105"/>
      <c r="AF35" s="109"/>
      <c r="AG35" s="104"/>
      <c r="AH35" s="106"/>
      <c r="AI35" s="108"/>
      <c r="AJ35" s="108"/>
      <c r="AK35" s="109"/>
      <c r="AL35" s="106"/>
      <c r="AM35" s="108"/>
      <c r="AN35" s="108"/>
      <c r="AO35" s="105"/>
      <c r="AP35" s="109"/>
      <c r="AQ35" s="105"/>
      <c r="AR35" s="106"/>
      <c r="AS35" s="108"/>
      <c r="AT35" s="106"/>
      <c r="AU35" s="107"/>
      <c r="AV35" s="106"/>
      <c r="AW35" s="108"/>
      <c r="AX35" s="106"/>
      <c r="AY35" s="108"/>
      <c r="AZ35" s="109"/>
      <c r="BA35" s="105"/>
      <c r="BB35" s="106"/>
      <c r="BC35" s="108"/>
      <c r="BD35" s="108"/>
      <c r="BE35" s="109"/>
      <c r="BF35" s="105"/>
      <c r="BG35" s="108"/>
      <c r="BH35" s="108"/>
      <c r="BI35" s="105"/>
      <c r="BJ35" s="106"/>
      <c r="BK35" s="108"/>
      <c r="BL35" s="104"/>
      <c r="BM35" s="105"/>
      <c r="BN35" s="106"/>
      <c r="BO35" s="108"/>
      <c r="BP35" s="107"/>
      <c r="BQ35" s="104"/>
      <c r="BR35" s="106"/>
      <c r="BS35" s="108"/>
      <c r="BT35" s="106"/>
      <c r="BU35" s="107"/>
      <c r="BV35" s="106"/>
      <c r="BW35" s="108"/>
      <c r="BX35" s="106"/>
      <c r="BY35" s="108"/>
      <c r="BZ35" s="109"/>
      <c r="CA35" s="105"/>
      <c r="CB35" s="106"/>
      <c r="CC35" s="108"/>
      <c r="CD35" s="106"/>
      <c r="CE35" s="107"/>
      <c r="CF35" s="105"/>
      <c r="CG35" s="105"/>
      <c r="CH35" s="105"/>
      <c r="CI35" s="105"/>
      <c r="CJ35" s="107"/>
      <c r="CK35" s="106"/>
      <c r="CL35" s="108"/>
      <c r="CM35" s="106"/>
      <c r="CN35" s="108"/>
      <c r="CO35" s="109"/>
      <c r="CP35" s="106"/>
      <c r="CQ35" s="108"/>
      <c r="CR35" s="108"/>
      <c r="CS35" s="105"/>
      <c r="CT35" s="109"/>
      <c r="CU35" s="105"/>
      <c r="CV35" s="106"/>
      <c r="CW35" s="108"/>
      <c r="CX35" s="106"/>
      <c r="CY35" s="107"/>
      <c r="CZ35" s="106"/>
      <c r="DA35" s="108"/>
      <c r="DB35" s="106"/>
      <c r="DC35" s="108"/>
      <c r="DD35" s="109"/>
      <c r="DE35" s="105"/>
      <c r="DF35" s="106"/>
      <c r="DG35" s="108"/>
      <c r="DH35" s="108"/>
      <c r="DI35" s="109"/>
      <c r="DJ35" s="105"/>
      <c r="DK35" s="108"/>
      <c r="DL35" s="108"/>
      <c r="DM35" s="105"/>
      <c r="DN35" s="109"/>
      <c r="DO35" s="105"/>
      <c r="DP35" s="108"/>
      <c r="DQ35" s="105"/>
      <c r="DR35" s="106"/>
      <c r="DS35" s="108"/>
      <c r="DT35" s="109"/>
      <c r="DU35" s="105"/>
      <c r="DV35" s="106"/>
      <c r="DW35" s="108"/>
      <c r="DX35" s="106"/>
      <c r="DY35" s="107"/>
      <c r="DZ35" s="106"/>
      <c r="EA35" s="108"/>
      <c r="EB35" s="106"/>
      <c r="EC35" s="108"/>
      <c r="ED35" s="109"/>
      <c r="EE35" s="105"/>
      <c r="EF35" s="106"/>
      <c r="EG35" s="108"/>
      <c r="EH35" s="106"/>
      <c r="EI35" s="107"/>
      <c r="EJ35" s="105"/>
      <c r="EK35" s="105"/>
      <c r="EL35" s="105"/>
      <c r="EM35" s="105"/>
      <c r="EN35" s="107"/>
      <c r="EO35" s="105"/>
      <c r="EP35" s="105"/>
      <c r="EQ35" s="106"/>
      <c r="ER35" s="108"/>
      <c r="ES35" s="107"/>
      <c r="ET35" s="105"/>
      <c r="EU35" s="106"/>
      <c r="EV35" s="108"/>
      <c r="EW35" s="108"/>
      <c r="EX35" s="106"/>
      <c r="EY35" s="107"/>
      <c r="EZ35" s="104"/>
      <c r="FA35" s="108"/>
      <c r="FB35" s="105"/>
      <c r="FC35" s="106"/>
      <c r="FD35" s="107"/>
      <c r="FE35" s="105"/>
      <c r="FF35" s="105"/>
      <c r="FG35" s="106"/>
      <c r="FH35" s="108"/>
      <c r="FI35" s="107"/>
      <c r="FJ35" s="105"/>
      <c r="FK35" s="106"/>
      <c r="FL35" s="108"/>
      <c r="FM35" s="106"/>
      <c r="FN35" s="107"/>
      <c r="FO35" s="106"/>
      <c r="FP35" s="108"/>
      <c r="FQ35" s="106"/>
      <c r="FR35" s="108"/>
      <c r="FS35" s="109"/>
      <c r="FT35" s="105"/>
      <c r="FU35" s="106"/>
      <c r="FV35" s="108"/>
      <c r="FW35" s="106"/>
      <c r="FX35" s="107"/>
      <c r="FY35" s="105"/>
      <c r="FZ35" s="105"/>
      <c r="GA35" s="105"/>
      <c r="GB35" s="105"/>
      <c r="GC35" s="109"/>
      <c r="GD35" s="104"/>
      <c r="GE35" s="108"/>
      <c r="GF35" s="105"/>
      <c r="GG35" s="106"/>
      <c r="GH35" s="107"/>
      <c r="GI35" s="105"/>
      <c r="GJ35" s="105"/>
      <c r="GK35" s="106"/>
      <c r="GL35" s="108"/>
      <c r="GM35" s="107"/>
      <c r="GN35" s="105"/>
      <c r="GO35" s="106"/>
      <c r="GP35" s="108"/>
      <c r="GQ35" s="106"/>
      <c r="GR35" s="107"/>
      <c r="GS35" s="106"/>
      <c r="GT35" s="108"/>
      <c r="GU35" s="106"/>
      <c r="GV35" s="108"/>
      <c r="GW35" s="109"/>
      <c r="GX35" s="105"/>
      <c r="GY35" s="106"/>
      <c r="GZ35" s="108"/>
      <c r="HA35" s="106"/>
      <c r="HB35" s="107"/>
      <c r="HC35" s="105"/>
      <c r="HD35" s="105"/>
      <c r="HE35" s="105"/>
      <c r="HF35" s="105"/>
      <c r="HG35" s="106"/>
      <c r="HH35" s="110"/>
      <c r="HI35" s="105"/>
      <c r="HJ35" s="106"/>
      <c r="HK35" s="108"/>
      <c r="HL35" s="108"/>
      <c r="HM35" s="109"/>
      <c r="HN35" s="106"/>
      <c r="HO35" s="108"/>
      <c r="HP35" s="108"/>
      <c r="HQ35" s="105"/>
      <c r="HR35" s="109"/>
      <c r="HS35" s="105"/>
      <c r="HT35" s="106"/>
      <c r="HU35" s="108"/>
      <c r="HV35" s="106"/>
      <c r="HW35" s="107"/>
      <c r="HX35" s="106"/>
      <c r="HY35" s="108"/>
      <c r="HZ35" s="106"/>
      <c r="IA35" s="108"/>
      <c r="IB35" s="109"/>
      <c r="IC35" s="105"/>
      <c r="ID35" s="106"/>
      <c r="IE35" s="108"/>
      <c r="IF35" s="108"/>
      <c r="IG35" s="109"/>
      <c r="IH35" s="105"/>
      <c r="II35" s="108"/>
      <c r="IJ35" s="108"/>
      <c r="IK35" s="105"/>
      <c r="IL35" s="111"/>
      <c r="IM35" s="104"/>
      <c r="IN35" s="105"/>
      <c r="IO35" s="106"/>
      <c r="IP35" s="108"/>
      <c r="IQ35" s="107"/>
      <c r="IR35" s="104"/>
      <c r="IS35" s="106"/>
      <c r="IT35" s="108"/>
      <c r="IU35" s="106"/>
      <c r="IV35" s="107"/>
      <c r="IW35" s="106"/>
      <c r="IX35" s="108"/>
      <c r="IY35" s="106"/>
      <c r="IZ35" s="108"/>
      <c r="JA35" s="109"/>
      <c r="JB35" s="105"/>
      <c r="JC35" s="106"/>
      <c r="JD35" s="108"/>
      <c r="JE35" s="106"/>
      <c r="JF35" s="107"/>
      <c r="JG35" s="105"/>
      <c r="JH35" s="105"/>
      <c r="JI35" s="105"/>
      <c r="JJ35" s="105"/>
      <c r="JK35" s="107"/>
      <c r="JL35" s="106"/>
      <c r="JM35" s="108"/>
      <c r="JN35" s="106"/>
      <c r="JO35" s="108"/>
      <c r="JP35" s="106"/>
      <c r="JQ35" s="110"/>
      <c r="JR35" s="106"/>
      <c r="JS35" s="108"/>
      <c r="JT35" s="108"/>
      <c r="JU35" s="105"/>
      <c r="JV35" s="109"/>
      <c r="JW35" s="105"/>
      <c r="JX35" s="106"/>
      <c r="JY35" s="108"/>
      <c r="JZ35" s="106"/>
      <c r="KA35" s="107"/>
      <c r="KB35" s="106"/>
      <c r="KC35" s="108"/>
      <c r="KD35" s="106"/>
      <c r="KE35" s="108"/>
      <c r="KF35" s="109"/>
      <c r="KG35" s="105"/>
      <c r="KH35" s="106"/>
      <c r="KI35" s="108"/>
      <c r="KJ35" s="108"/>
      <c r="KK35" s="109"/>
      <c r="KL35" s="105"/>
      <c r="KM35" s="108"/>
      <c r="KN35" s="108"/>
      <c r="KO35" s="105"/>
      <c r="KP35" s="109"/>
      <c r="KQ35" s="105"/>
      <c r="KR35" s="108"/>
      <c r="KS35" s="105"/>
      <c r="KT35" s="106"/>
      <c r="KU35" s="108"/>
      <c r="KV35" s="109"/>
    </row>
    <row r="36" spans="1:309" s="87" customFormat="1">
      <c r="A36" s="381"/>
      <c r="B36" s="376"/>
      <c r="C36" s="104"/>
      <c r="D36" s="108"/>
      <c r="E36" s="105"/>
      <c r="F36" s="106"/>
      <c r="G36" s="107"/>
      <c r="H36" s="105"/>
      <c r="I36" s="105"/>
      <c r="J36" s="106"/>
      <c r="K36" s="108"/>
      <c r="L36" s="107"/>
      <c r="M36" s="105"/>
      <c r="N36" s="106"/>
      <c r="O36" s="108"/>
      <c r="P36" s="106"/>
      <c r="Q36" s="107"/>
      <c r="R36" s="106"/>
      <c r="S36" s="108"/>
      <c r="T36" s="106"/>
      <c r="U36" s="108"/>
      <c r="V36" s="109"/>
      <c r="W36" s="105"/>
      <c r="X36" s="106"/>
      <c r="Y36" s="108"/>
      <c r="Z36" s="106"/>
      <c r="AA36" s="107"/>
      <c r="AB36" s="105"/>
      <c r="AC36" s="105"/>
      <c r="AD36" s="108"/>
      <c r="AE36" s="105"/>
      <c r="AF36" s="109"/>
      <c r="AG36" s="104"/>
      <c r="AH36" s="106"/>
      <c r="AI36" s="108"/>
      <c r="AJ36" s="108"/>
      <c r="AK36" s="109"/>
      <c r="AL36" s="106"/>
      <c r="AM36" s="108"/>
      <c r="AN36" s="108"/>
      <c r="AO36" s="105"/>
      <c r="AP36" s="109"/>
      <c r="AQ36" s="105"/>
      <c r="AR36" s="106"/>
      <c r="AS36" s="108"/>
      <c r="AT36" s="106"/>
      <c r="AU36" s="107"/>
      <c r="AV36" s="106"/>
      <c r="AW36" s="108"/>
      <c r="AX36" s="106"/>
      <c r="AY36" s="108"/>
      <c r="AZ36" s="109"/>
      <c r="BA36" s="105"/>
      <c r="BB36" s="106"/>
      <c r="BC36" s="108"/>
      <c r="BD36" s="108"/>
      <c r="BE36" s="109"/>
      <c r="BF36" s="105"/>
      <c r="BG36" s="108"/>
      <c r="BH36" s="108"/>
      <c r="BI36" s="105"/>
      <c r="BJ36" s="106"/>
      <c r="BK36" s="108"/>
      <c r="BL36" s="104"/>
      <c r="BM36" s="105"/>
      <c r="BN36" s="106"/>
      <c r="BO36" s="108"/>
      <c r="BP36" s="107"/>
      <c r="BQ36" s="104"/>
      <c r="BR36" s="106"/>
      <c r="BS36" s="108"/>
      <c r="BT36" s="106"/>
      <c r="BU36" s="107"/>
      <c r="BV36" s="106"/>
      <c r="BW36" s="108"/>
      <c r="BX36" s="106"/>
      <c r="BY36" s="108"/>
      <c r="BZ36" s="109"/>
      <c r="CA36" s="105"/>
      <c r="CB36" s="106"/>
      <c r="CC36" s="108"/>
      <c r="CD36" s="106"/>
      <c r="CE36" s="107"/>
      <c r="CF36" s="105"/>
      <c r="CG36" s="105"/>
      <c r="CH36" s="108"/>
      <c r="CI36" s="105"/>
      <c r="CJ36" s="107"/>
      <c r="CK36" s="106"/>
      <c r="CL36" s="108"/>
      <c r="CM36" s="106"/>
      <c r="CN36" s="108"/>
      <c r="CO36" s="109"/>
      <c r="CP36" s="106"/>
      <c r="CQ36" s="108"/>
      <c r="CR36" s="108"/>
      <c r="CS36" s="105"/>
      <c r="CT36" s="109"/>
      <c r="CU36" s="105"/>
      <c r="CV36" s="106"/>
      <c r="CW36" s="108"/>
      <c r="CX36" s="106"/>
      <c r="CY36" s="107"/>
      <c r="CZ36" s="106"/>
      <c r="DA36" s="108"/>
      <c r="DB36" s="106"/>
      <c r="DC36" s="108"/>
      <c r="DD36" s="109"/>
      <c r="DE36" s="105"/>
      <c r="DF36" s="106"/>
      <c r="DG36" s="108"/>
      <c r="DH36" s="108"/>
      <c r="DI36" s="109"/>
      <c r="DJ36" s="105"/>
      <c r="DK36" s="108"/>
      <c r="DL36" s="108"/>
      <c r="DM36" s="105"/>
      <c r="DN36" s="109"/>
      <c r="DO36" s="105"/>
      <c r="DP36" s="108"/>
      <c r="DQ36" s="105"/>
      <c r="DR36" s="106"/>
      <c r="DS36" s="108"/>
      <c r="DT36" s="109"/>
      <c r="DU36" s="105"/>
      <c r="DV36" s="106"/>
      <c r="DW36" s="108"/>
      <c r="DX36" s="106"/>
      <c r="DY36" s="107"/>
      <c r="DZ36" s="106"/>
      <c r="EA36" s="108"/>
      <c r="EB36" s="106"/>
      <c r="EC36" s="108"/>
      <c r="ED36" s="109"/>
      <c r="EE36" s="105"/>
      <c r="EF36" s="106"/>
      <c r="EG36" s="108"/>
      <c r="EH36" s="106"/>
      <c r="EI36" s="107"/>
      <c r="EJ36" s="105"/>
      <c r="EK36" s="105"/>
      <c r="EL36" s="108"/>
      <c r="EM36" s="105"/>
      <c r="EN36" s="107"/>
      <c r="EO36" s="105"/>
      <c r="EP36" s="105"/>
      <c r="EQ36" s="106"/>
      <c r="ER36" s="108"/>
      <c r="ES36" s="107"/>
      <c r="ET36" s="105"/>
      <c r="EU36" s="106"/>
      <c r="EV36" s="108"/>
      <c r="EW36" s="108"/>
      <c r="EX36" s="106"/>
      <c r="EY36" s="107"/>
      <c r="EZ36" s="104"/>
      <c r="FA36" s="108"/>
      <c r="FB36" s="105"/>
      <c r="FC36" s="106"/>
      <c r="FD36" s="107"/>
      <c r="FE36" s="105"/>
      <c r="FF36" s="105"/>
      <c r="FG36" s="106"/>
      <c r="FH36" s="108"/>
      <c r="FI36" s="107"/>
      <c r="FJ36" s="105"/>
      <c r="FK36" s="106"/>
      <c r="FL36" s="108"/>
      <c r="FM36" s="106"/>
      <c r="FN36" s="107"/>
      <c r="FO36" s="106"/>
      <c r="FP36" s="108"/>
      <c r="FQ36" s="106"/>
      <c r="FR36" s="108"/>
      <c r="FS36" s="109"/>
      <c r="FT36" s="105"/>
      <c r="FU36" s="106"/>
      <c r="FV36" s="108"/>
      <c r="FW36" s="106"/>
      <c r="FX36" s="107"/>
      <c r="FY36" s="105"/>
      <c r="FZ36" s="105"/>
      <c r="GA36" s="108"/>
      <c r="GB36" s="105"/>
      <c r="GC36" s="109"/>
      <c r="GD36" s="104"/>
      <c r="GE36" s="108"/>
      <c r="GF36" s="105"/>
      <c r="GG36" s="106"/>
      <c r="GH36" s="107"/>
      <c r="GI36" s="105"/>
      <c r="GJ36" s="105"/>
      <c r="GK36" s="106"/>
      <c r="GL36" s="108"/>
      <c r="GM36" s="107"/>
      <c r="GN36" s="105"/>
      <c r="GO36" s="106"/>
      <c r="GP36" s="108"/>
      <c r="GQ36" s="106"/>
      <c r="GR36" s="107"/>
      <c r="GS36" s="106"/>
      <c r="GT36" s="108"/>
      <c r="GU36" s="106"/>
      <c r="GV36" s="108"/>
      <c r="GW36" s="109"/>
      <c r="GX36" s="105"/>
      <c r="GY36" s="106"/>
      <c r="GZ36" s="108"/>
      <c r="HA36" s="106"/>
      <c r="HB36" s="107"/>
      <c r="HC36" s="105"/>
      <c r="HD36" s="105"/>
      <c r="HE36" s="108"/>
      <c r="HF36" s="105"/>
      <c r="HG36" s="106"/>
      <c r="HH36" s="110"/>
      <c r="HI36" s="105"/>
      <c r="HJ36" s="106"/>
      <c r="HK36" s="108"/>
      <c r="HL36" s="108"/>
      <c r="HM36" s="109"/>
      <c r="HN36" s="106"/>
      <c r="HO36" s="108"/>
      <c r="HP36" s="108"/>
      <c r="HQ36" s="105"/>
      <c r="HR36" s="109"/>
      <c r="HS36" s="105"/>
      <c r="HT36" s="106"/>
      <c r="HU36" s="108"/>
      <c r="HV36" s="106"/>
      <c r="HW36" s="107"/>
      <c r="HX36" s="106"/>
      <c r="HY36" s="108"/>
      <c r="HZ36" s="106"/>
      <c r="IA36" s="108"/>
      <c r="IB36" s="109"/>
      <c r="IC36" s="105"/>
      <c r="ID36" s="106"/>
      <c r="IE36" s="108"/>
      <c r="IF36" s="108"/>
      <c r="IG36" s="109"/>
      <c r="IH36" s="105"/>
      <c r="II36" s="108"/>
      <c r="IJ36" s="108"/>
      <c r="IK36" s="105"/>
      <c r="IL36" s="111"/>
      <c r="IM36" s="104"/>
      <c r="IN36" s="105"/>
      <c r="IO36" s="106"/>
      <c r="IP36" s="108"/>
      <c r="IQ36" s="107"/>
      <c r="IR36" s="104"/>
      <c r="IS36" s="106"/>
      <c r="IT36" s="108"/>
      <c r="IU36" s="106"/>
      <c r="IV36" s="107"/>
      <c r="IW36" s="106"/>
      <c r="IX36" s="108"/>
      <c r="IY36" s="106"/>
      <c r="IZ36" s="108"/>
      <c r="JA36" s="109"/>
      <c r="JB36" s="105"/>
      <c r="JC36" s="106"/>
      <c r="JD36" s="108"/>
      <c r="JE36" s="106"/>
      <c r="JF36" s="107"/>
      <c r="JG36" s="105"/>
      <c r="JH36" s="105"/>
      <c r="JI36" s="108"/>
      <c r="JJ36" s="105"/>
      <c r="JK36" s="107"/>
      <c r="JL36" s="106"/>
      <c r="JM36" s="108"/>
      <c r="JN36" s="106"/>
      <c r="JO36" s="108"/>
      <c r="JP36" s="106"/>
      <c r="JQ36" s="110"/>
      <c r="JR36" s="106"/>
      <c r="JS36" s="108"/>
      <c r="JT36" s="108"/>
      <c r="JU36" s="105"/>
      <c r="JV36" s="109"/>
      <c r="JW36" s="105"/>
      <c r="JX36" s="106"/>
      <c r="JY36" s="108"/>
      <c r="JZ36" s="106"/>
      <c r="KA36" s="107"/>
      <c r="KB36" s="106"/>
      <c r="KC36" s="108"/>
      <c r="KD36" s="106"/>
      <c r="KE36" s="108"/>
      <c r="KF36" s="109"/>
      <c r="KG36" s="105"/>
      <c r="KH36" s="106"/>
      <c r="KI36" s="108"/>
      <c r="KJ36" s="108"/>
      <c r="KK36" s="109"/>
      <c r="KL36" s="105"/>
      <c r="KM36" s="108"/>
      <c r="KN36" s="108"/>
      <c r="KO36" s="105"/>
      <c r="KP36" s="109"/>
      <c r="KQ36" s="105"/>
      <c r="KR36" s="108"/>
      <c r="KS36" s="105"/>
      <c r="KT36" s="106"/>
      <c r="KU36" s="108"/>
      <c r="KV36" s="109"/>
    </row>
    <row r="37" spans="1:309" s="87" customFormat="1">
      <c r="A37" s="381"/>
      <c r="B37" s="376"/>
      <c r="C37" s="378"/>
      <c r="D37" s="133"/>
      <c r="E37" s="128"/>
      <c r="F37" s="129"/>
      <c r="G37" s="130"/>
      <c r="H37" s="128"/>
      <c r="I37" s="128"/>
      <c r="J37" s="129"/>
      <c r="K37" s="127"/>
      <c r="L37" s="130"/>
      <c r="M37" s="128"/>
      <c r="N37" s="129"/>
      <c r="O37" s="127"/>
      <c r="P37" s="129"/>
      <c r="Q37" s="130"/>
      <c r="R37" s="129"/>
      <c r="S37" s="127"/>
      <c r="T37" s="129"/>
      <c r="U37" s="127"/>
      <c r="V37" s="131"/>
      <c r="W37" s="128"/>
      <c r="X37" s="129"/>
      <c r="Y37" s="127"/>
      <c r="Z37" s="129"/>
      <c r="AA37" s="130"/>
      <c r="AB37" s="128"/>
      <c r="AC37" s="128"/>
      <c r="AD37" s="128"/>
      <c r="AE37" s="128"/>
      <c r="AF37" s="131"/>
      <c r="AG37" s="132"/>
      <c r="AH37" s="129"/>
      <c r="AI37" s="127"/>
      <c r="AJ37" s="127"/>
      <c r="AK37" s="131"/>
      <c r="AL37" s="129"/>
      <c r="AM37" s="127"/>
      <c r="AN37" s="127"/>
      <c r="AO37" s="128"/>
      <c r="AP37" s="131"/>
      <c r="AQ37" s="128"/>
      <c r="AR37" s="129"/>
      <c r="AS37" s="127"/>
      <c r="AT37" s="129"/>
      <c r="AU37" s="130"/>
      <c r="AV37" s="129"/>
      <c r="AW37" s="127"/>
      <c r="AX37" s="129"/>
      <c r="AY37" s="127"/>
      <c r="AZ37" s="131"/>
      <c r="BA37" s="128"/>
      <c r="BB37" s="129"/>
      <c r="BC37" s="127"/>
      <c r="BD37" s="127"/>
      <c r="BE37" s="131"/>
      <c r="BF37" s="128"/>
      <c r="BG37" s="133"/>
      <c r="BH37" s="133"/>
      <c r="BI37" s="128"/>
      <c r="BJ37" s="129"/>
      <c r="BK37" s="127"/>
      <c r="BL37" s="132"/>
      <c r="BM37" s="128"/>
      <c r="BN37" s="129"/>
      <c r="BO37" s="127"/>
      <c r="BP37" s="130"/>
      <c r="BQ37" s="132"/>
      <c r="BR37" s="129"/>
      <c r="BS37" s="127"/>
      <c r="BT37" s="129"/>
      <c r="BU37" s="130"/>
      <c r="BV37" s="129"/>
      <c r="BW37" s="127"/>
      <c r="BX37" s="129"/>
      <c r="BY37" s="127"/>
      <c r="BZ37" s="131"/>
      <c r="CA37" s="128"/>
      <c r="CB37" s="129"/>
      <c r="CC37" s="127"/>
      <c r="CD37" s="129"/>
      <c r="CE37" s="130"/>
      <c r="CF37" s="128"/>
      <c r="CG37" s="128"/>
      <c r="CH37" s="128"/>
      <c r="CI37" s="128"/>
      <c r="CJ37" s="134"/>
      <c r="CK37" s="206"/>
      <c r="CL37" s="127"/>
      <c r="CM37" s="129"/>
      <c r="CN37" s="127"/>
      <c r="CO37" s="131"/>
      <c r="CP37" s="129"/>
      <c r="CQ37" s="127"/>
      <c r="CR37" s="127"/>
      <c r="CS37" s="128"/>
      <c r="CT37" s="131"/>
      <c r="CU37" s="128"/>
      <c r="CV37" s="129"/>
      <c r="CW37" s="127"/>
      <c r="CX37" s="129"/>
      <c r="CY37" s="130"/>
      <c r="CZ37" s="129"/>
      <c r="DA37" s="127"/>
      <c r="DB37" s="129"/>
      <c r="DC37" s="127"/>
      <c r="DD37" s="131"/>
      <c r="DE37" s="128"/>
      <c r="DF37" s="129"/>
      <c r="DG37" s="127"/>
      <c r="DH37" s="127"/>
      <c r="DI37" s="131"/>
      <c r="DJ37" s="128"/>
      <c r="DK37" s="133"/>
      <c r="DL37" s="133"/>
      <c r="DM37" s="128"/>
      <c r="DN37" s="131"/>
      <c r="DO37" s="128"/>
      <c r="DP37" s="127"/>
      <c r="DQ37" s="128"/>
      <c r="DR37" s="129"/>
      <c r="DS37" s="127"/>
      <c r="DT37" s="131"/>
      <c r="DU37" s="128"/>
      <c r="DV37" s="129"/>
      <c r="DW37" s="127"/>
      <c r="DX37" s="129"/>
      <c r="DY37" s="130"/>
      <c r="DZ37" s="129"/>
      <c r="EA37" s="127"/>
      <c r="EB37" s="129"/>
      <c r="EC37" s="127"/>
      <c r="ED37" s="131"/>
      <c r="EE37" s="128"/>
      <c r="EF37" s="129"/>
      <c r="EG37" s="127"/>
      <c r="EH37" s="129"/>
      <c r="EI37" s="130"/>
      <c r="EJ37" s="128"/>
      <c r="EK37" s="128"/>
      <c r="EL37" s="128"/>
      <c r="EM37" s="128"/>
      <c r="EN37" s="134"/>
      <c r="EO37" s="380"/>
      <c r="EP37" s="128"/>
      <c r="EQ37" s="129"/>
      <c r="ER37" s="127"/>
      <c r="ES37" s="130"/>
      <c r="ET37" s="128"/>
      <c r="EU37" s="129"/>
      <c r="EV37" s="127"/>
      <c r="EW37" s="127"/>
      <c r="EX37" s="129"/>
      <c r="EY37" s="134"/>
      <c r="EZ37" s="378"/>
      <c r="FA37" s="133"/>
      <c r="FB37" s="128"/>
      <c r="FC37" s="129"/>
      <c r="FD37" s="130"/>
      <c r="FE37" s="128"/>
      <c r="FF37" s="128"/>
      <c r="FG37" s="129"/>
      <c r="FH37" s="127"/>
      <c r="FI37" s="130"/>
      <c r="FJ37" s="128"/>
      <c r="FK37" s="129"/>
      <c r="FL37" s="127"/>
      <c r="FM37" s="129"/>
      <c r="FN37" s="130"/>
      <c r="FO37" s="129"/>
      <c r="FP37" s="127"/>
      <c r="FQ37" s="129"/>
      <c r="FR37" s="127"/>
      <c r="FS37" s="131"/>
      <c r="FT37" s="128"/>
      <c r="FU37" s="129"/>
      <c r="FV37" s="127"/>
      <c r="FW37" s="129"/>
      <c r="FX37" s="130"/>
      <c r="FY37" s="128"/>
      <c r="FZ37" s="128"/>
      <c r="GA37" s="128"/>
      <c r="GB37" s="128"/>
      <c r="GC37" s="131"/>
      <c r="GD37" s="378"/>
      <c r="GE37" s="133"/>
      <c r="GF37" s="128"/>
      <c r="GG37" s="129"/>
      <c r="GH37" s="130"/>
      <c r="GI37" s="128"/>
      <c r="GJ37" s="128"/>
      <c r="GK37" s="129"/>
      <c r="GL37" s="127"/>
      <c r="GM37" s="130"/>
      <c r="GN37" s="128"/>
      <c r="GO37" s="129"/>
      <c r="GP37" s="127"/>
      <c r="GQ37" s="129"/>
      <c r="GR37" s="130"/>
      <c r="GS37" s="129"/>
      <c r="GT37" s="127"/>
      <c r="GU37" s="129"/>
      <c r="GV37" s="127"/>
      <c r="GW37" s="131"/>
      <c r="GX37" s="128"/>
      <c r="GY37" s="129"/>
      <c r="GZ37" s="127"/>
      <c r="HA37" s="129"/>
      <c r="HB37" s="130"/>
      <c r="HC37" s="128"/>
      <c r="HD37" s="128"/>
      <c r="HE37" s="128"/>
      <c r="HF37" s="128"/>
      <c r="HG37" s="129"/>
      <c r="HH37" s="135"/>
      <c r="HI37" s="128"/>
      <c r="HJ37" s="129"/>
      <c r="HK37" s="127"/>
      <c r="HL37" s="127"/>
      <c r="HM37" s="131"/>
      <c r="HN37" s="129"/>
      <c r="HO37" s="127"/>
      <c r="HP37" s="127"/>
      <c r="HQ37" s="128"/>
      <c r="HR37" s="131"/>
      <c r="HS37" s="128"/>
      <c r="HT37" s="129"/>
      <c r="HU37" s="127"/>
      <c r="HV37" s="129"/>
      <c r="HW37" s="130"/>
      <c r="HX37" s="129"/>
      <c r="HY37" s="127"/>
      <c r="HZ37" s="129"/>
      <c r="IA37" s="127"/>
      <c r="IB37" s="131"/>
      <c r="IC37" s="128"/>
      <c r="ID37" s="129"/>
      <c r="IE37" s="127"/>
      <c r="IF37" s="127"/>
      <c r="IG37" s="131"/>
      <c r="IH37" s="128"/>
      <c r="II37" s="133"/>
      <c r="IJ37" s="133"/>
      <c r="IK37" s="128"/>
      <c r="IL37" s="136"/>
      <c r="IM37" s="132"/>
      <c r="IN37" s="128"/>
      <c r="IO37" s="129"/>
      <c r="IP37" s="127"/>
      <c r="IQ37" s="130"/>
      <c r="IR37" s="132"/>
      <c r="IS37" s="129"/>
      <c r="IT37" s="127"/>
      <c r="IU37" s="129"/>
      <c r="IV37" s="130"/>
      <c r="IW37" s="129"/>
      <c r="IX37" s="127"/>
      <c r="IY37" s="129"/>
      <c r="IZ37" s="127"/>
      <c r="JA37" s="131"/>
      <c r="JB37" s="128"/>
      <c r="JC37" s="129"/>
      <c r="JD37" s="127"/>
      <c r="JE37" s="129"/>
      <c r="JF37" s="130"/>
      <c r="JG37" s="128"/>
      <c r="JH37" s="128"/>
      <c r="JI37" s="128"/>
      <c r="JJ37" s="128"/>
      <c r="JK37" s="134"/>
      <c r="JL37" s="206"/>
      <c r="JM37" s="127"/>
      <c r="JN37" s="129"/>
      <c r="JO37" s="127"/>
      <c r="JP37" s="129"/>
      <c r="JQ37" s="135"/>
      <c r="JR37" s="129"/>
      <c r="JS37" s="127"/>
      <c r="JT37" s="127"/>
      <c r="JU37" s="128"/>
      <c r="JV37" s="131"/>
      <c r="JW37" s="128"/>
      <c r="JX37" s="129"/>
      <c r="JY37" s="127"/>
      <c r="JZ37" s="129"/>
      <c r="KA37" s="130"/>
      <c r="KB37" s="129"/>
      <c r="KC37" s="127"/>
      <c r="KD37" s="129"/>
      <c r="KE37" s="127"/>
      <c r="KF37" s="131"/>
      <c r="KG37" s="128"/>
      <c r="KH37" s="129"/>
      <c r="KI37" s="127"/>
      <c r="KJ37" s="127"/>
      <c r="KK37" s="131"/>
      <c r="KL37" s="128"/>
      <c r="KM37" s="133"/>
      <c r="KN37" s="133"/>
      <c r="KO37" s="128"/>
      <c r="KP37" s="131"/>
      <c r="KQ37" s="128"/>
      <c r="KR37" s="127"/>
      <c r="KS37" s="128"/>
      <c r="KT37" s="129"/>
      <c r="KU37" s="127"/>
      <c r="KV37" s="131"/>
    </row>
    <row r="38" spans="1:309" s="150" customFormat="1" ht="8.25">
      <c r="A38" s="157"/>
      <c r="B38" s="158"/>
      <c r="C38" s="147">
        <v>1</v>
      </c>
      <c r="D38" s="148">
        <v>2</v>
      </c>
      <c r="E38" s="148">
        <v>3</v>
      </c>
      <c r="F38" s="148">
        <v>4</v>
      </c>
      <c r="G38" s="148">
        <v>5</v>
      </c>
      <c r="H38" s="148">
        <v>6</v>
      </c>
      <c r="I38" s="148">
        <v>7</v>
      </c>
      <c r="J38" s="148">
        <v>8</v>
      </c>
      <c r="K38" s="148">
        <v>9</v>
      </c>
      <c r="L38" s="148">
        <v>10</v>
      </c>
      <c r="M38" s="148">
        <v>11</v>
      </c>
      <c r="N38" s="148">
        <v>12</v>
      </c>
      <c r="O38" s="148">
        <v>13</v>
      </c>
      <c r="P38" s="148">
        <v>14</v>
      </c>
      <c r="Q38" s="148">
        <v>15</v>
      </c>
      <c r="R38" s="148">
        <v>16</v>
      </c>
      <c r="S38" s="148">
        <v>17</v>
      </c>
      <c r="T38" s="148">
        <v>18</v>
      </c>
      <c r="U38" s="148">
        <v>19</v>
      </c>
      <c r="V38" s="148">
        <v>20</v>
      </c>
      <c r="W38" s="148">
        <v>21</v>
      </c>
      <c r="X38" s="148">
        <v>22</v>
      </c>
      <c r="Y38" s="148">
        <v>23</v>
      </c>
      <c r="Z38" s="148">
        <v>24</v>
      </c>
      <c r="AA38" s="148">
        <v>25</v>
      </c>
      <c r="AB38" s="148">
        <v>26</v>
      </c>
      <c r="AC38" s="148">
        <v>27</v>
      </c>
      <c r="AD38" s="148">
        <v>28</v>
      </c>
      <c r="AE38" s="148">
        <v>29</v>
      </c>
      <c r="AF38" s="148">
        <v>30</v>
      </c>
      <c r="AG38" s="148">
        <v>1</v>
      </c>
      <c r="AH38" s="148">
        <v>2</v>
      </c>
      <c r="AI38" s="148">
        <v>3</v>
      </c>
      <c r="AJ38" s="148">
        <v>4</v>
      </c>
      <c r="AK38" s="148">
        <v>5</v>
      </c>
      <c r="AL38" s="148">
        <v>6</v>
      </c>
      <c r="AM38" s="148">
        <v>7</v>
      </c>
      <c r="AN38" s="148">
        <v>8</v>
      </c>
      <c r="AO38" s="148">
        <v>9</v>
      </c>
      <c r="AP38" s="148">
        <v>10</v>
      </c>
      <c r="AQ38" s="148">
        <v>11</v>
      </c>
      <c r="AR38" s="148">
        <v>12</v>
      </c>
      <c r="AS38" s="148">
        <v>13</v>
      </c>
      <c r="AT38" s="148">
        <v>14</v>
      </c>
      <c r="AU38" s="148">
        <v>15</v>
      </c>
      <c r="AV38" s="148">
        <v>16</v>
      </c>
      <c r="AW38" s="148">
        <v>17</v>
      </c>
      <c r="AX38" s="148">
        <v>18</v>
      </c>
      <c r="AY38" s="148">
        <v>19</v>
      </c>
      <c r="AZ38" s="148">
        <v>20</v>
      </c>
      <c r="BA38" s="148">
        <v>21</v>
      </c>
      <c r="BB38" s="148">
        <v>22</v>
      </c>
      <c r="BC38" s="148">
        <v>23</v>
      </c>
      <c r="BD38" s="148">
        <v>24</v>
      </c>
      <c r="BE38" s="148">
        <v>25</v>
      </c>
      <c r="BF38" s="148">
        <v>26</v>
      </c>
      <c r="BG38" s="148">
        <v>27</v>
      </c>
      <c r="BH38" s="148">
        <v>28</v>
      </c>
      <c r="BI38" s="148">
        <v>29</v>
      </c>
      <c r="BJ38" s="148">
        <v>30</v>
      </c>
      <c r="BK38" s="148">
        <v>31</v>
      </c>
      <c r="BL38" s="148">
        <v>1</v>
      </c>
      <c r="BM38" s="148">
        <v>2</v>
      </c>
      <c r="BN38" s="148">
        <v>3</v>
      </c>
      <c r="BO38" s="148">
        <v>4</v>
      </c>
      <c r="BP38" s="148">
        <v>5</v>
      </c>
      <c r="BQ38" s="148">
        <v>6</v>
      </c>
      <c r="BR38" s="148">
        <v>7</v>
      </c>
      <c r="BS38" s="148">
        <v>8</v>
      </c>
      <c r="BT38" s="148">
        <v>9</v>
      </c>
      <c r="BU38" s="148">
        <v>10</v>
      </c>
      <c r="BV38" s="148">
        <v>11</v>
      </c>
      <c r="BW38" s="148">
        <v>12</v>
      </c>
      <c r="BX38" s="148">
        <v>13</v>
      </c>
      <c r="BY38" s="148">
        <v>14</v>
      </c>
      <c r="BZ38" s="148">
        <v>15</v>
      </c>
      <c r="CA38" s="148">
        <v>16</v>
      </c>
      <c r="CB38" s="148">
        <v>17</v>
      </c>
      <c r="CC38" s="148">
        <v>18</v>
      </c>
      <c r="CD38" s="148">
        <v>19</v>
      </c>
      <c r="CE38" s="148">
        <v>20</v>
      </c>
      <c r="CF38" s="148">
        <v>21</v>
      </c>
      <c r="CG38" s="148">
        <v>22</v>
      </c>
      <c r="CH38" s="148">
        <v>23</v>
      </c>
      <c r="CI38" s="148">
        <v>24</v>
      </c>
      <c r="CJ38" s="148">
        <v>25</v>
      </c>
      <c r="CK38" s="148">
        <v>26</v>
      </c>
      <c r="CL38" s="148">
        <v>27</v>
      </c>
      <c r="CM38" s="148">
        <v>28</v>
      </c>
      <c r="CN38" s="148">
        <v>29</v>
      </c>
      <c r="CO38" s="148">
        <v>30</v>
      </c>
      <c r="CP38" s="148">
        <v>1</v>
      </c>
      <c r="CQ38" s="148">
        <v>2</v>
      </c>
      <c r="CR38" s="148">
        <v>3</v>
      </c>
      <c r="CS38" s="148">
        <v>4</v>
      </c>
      <c r="CT38" s="148">
        <v>5</v>
      </c>
      <c r="CU38" s="148">
        <v>6</v>
      </c>
      <c r="CV38" s="148">
        <v>7</v>
      </c>
      <c r="CW38" s="148">
        <v>8</v>
      </c>
      <c r="CX38" s="148">
        <v>9</v>
      </c>
      <c r="CY38" s="148">
        <v>10</v>
      </c>
      <c r="CZ38" s="148">
        <v>11</v>
      </c>
      <c r="DA38" s="148">
        <v>12</v>
      </c>
      <c r="DB38" s="148">
        <v>13</v>
      </c>
      <c r="DC38" s="148">
        <v>14</v>
      </c>
      <c r="DD38" s="148">
        <v>15</v>
      </c>
      <c r="DE38" s="148">
        <v>16</v>
      </c>
      <c r="DF38" s="148">
        <v>17</v>
      </c>
      <c r="DG38" s="148">
        <v>18</v>
      </c>
      <c r="DH38" s="148">
        <v>19</v>
      </c>
      <c r="DI38" s="148">
        <v>20</v>
      </c>
      <c r="DJ38" s="148">
        <v>21</v>
      </c>
      <c r="DK38" s="148">
        <v>22</v>
      </c>
      <c r="DL38" s="148">
        <v>23</v>
      </c>
      <c r="DM38" s="148">
        <v>24</v>
      </c>
      <c r="DN38" s="148">
        <v>25</v>
      </c>
      <c r="DO38" s="148">
        <v>26</v>
      </c>
      <c r="DP38" s="148">
        <v>27</v>
      </c>
      <c r="DQ38" s="148">
        <v>28</v>
      </c>
      <c r="DR38" s="148">
        <v>29</v>
      </c>
      <c r="DS38" s="148">
        <v>30</v>
      </c>
      <c r="DT38" s="148">
        <v>31</v>
      </c>
      <c r="DU38" s="148">
        <v>1</v>
      </c>
      <c r="DV38" s="148">
        <v>2</v>
      </c>
      <c r="DW38" s="148">
        <v>3</v>
      </c>
      <c r="DX38" s="148">
        <v>4</v>
      </c>
      <c r="DY38" s="148">
        <v>5</v>
      </c>
      <c r="DZ38" s="148">
        <v>6</v>
      </c>
      <c r="EA38" s="148">
        <v>7</v>
      </c>
      <c r="EB38" s="148">
        <v>8</v>
      </c>
      <c r="EC38" s="148">
        <v>9</v>
      </c>
      <c r="ED38" s="148">
        <v>10</v>
      </c>
      <c r="EE38" s="148">
        <v>11</v>
      </c>
      <c r="EF38" s="148">
        <v>12</v>
      </c>
      <c r="EG38" s="148">
        <v>13</v>
      </c>
      <c r="EH38" s="148">
        <v>14</v>
      </c>
      <c r="EI38" s="148">
        <v>15</v>
      </c>
      <c r="EJ38" s="148">
        <v>16</v>
      </c>
      <c r="EK38" s="148">
        <v>17</v>
      </c>
      <c r="EL38" s="148">
        <v>18</v>
      </c>
      <c r="EM38" s="148">
        <v>19</v>
      </c>
      <c r="EN38" s="148">
        <v>20</v>
      </c>
      <c r="EO38" s="148">
        <v>21</v>
      </c>
      <c r="EP38" s="148">
        <v>22</v>
      </c>
      <c r="EQ38" s="148">
        <v>23</v>
      </c>
      <c r="ER38" s="148">
        <v>24</v>
      </c>
      <c r="ES38" s="148">
        <v>25</v>
      </c>
      <c r="ET38" s="148">
        <v>26</v>
      </c>
      <c r="EU38" s="148">
        <v>27</v>
      </c>
      <c r="EV38" s="148">
        <v>28</v>
      </c>
      <c r="EW38" s="148">
        <v>29</v>
      </c>
      <c r="EX38" s="148">
        <v>30</v>
      </c>
      <c r="EY38" s="148">
        <v>31</v>
      </c>
      <c r="EZ38" s="148">
        <v>1</v>
      </c>
      <c r="FA38" s="148">
        <v>2</v>
      </c>
      <c r="FB38" s="148">
        <v>3</v>
      </c>
      <c r="FC38" s="148">
        <v>4</v>
      </c>
      <c r="FD38" s="148">
        <v>5</v>
      </c>
      <c r="FE38" s="148">
        <v>6</v>
      </c>
      <c r="FF38" s="148">
        <v>7</v>
      </c>
      <c r="FG38" s="148">
        <v>8</v>
      </c>
      <c r="FH38" s="148">
        <v>9</v>
      </c>
      <c r="FI38" s="148">
        <v>10</v>
      </c>
      <c r="FJ38" s="148">
        <v>11</v>
      </c>
      <c r="FK38" s="148">
        <v>12</v>
      </c>
      <c r="FL38" s="148">
        <v>13</v>
      </c>
      <c r="FM38" s="148">
        <v>14</v>
      </c>
      <c r="FN38" s="148">
        <v>15</v>
      </c>
      <c r="FO38" s="148">
        <v>16</v>
      </c>
      <c r="FP38" s="148">
        <v>17</v>
      </c>
      <c r="FQ38" s="148">
        <v>18</v>
      </c>
      <c r="FR38" s="148">
        <v>19</v>
      </c>
      <c r="FS38" s="148">
        <v>20</v>
      </c>
      <c r="FT38" s="148">
        <v>21</v>
      </c>
      <c r="FU38" s="148">
        <v>22</v>
      </c>
      <c r="FV38" s="148">
        <v>23</v>
      </c>
      <c r="FW38" s="148">
        <v>24</v>
      </c>
      <c r="FX38" s="148">
        <v>25</v>
      </c>
      <c r="FY38" s="148">
        <v>26</v>
      </c>
      <c r="FZ38" s="148">
        <v>27</v>
      </c>
      <c r="GA38" s="148">
        <v>28</v>
      </c>
      <c r="GB38" s="148">
        <v>29</v>
      </c>
      <c r="GC38" s="148">
        <v>30</v>
      </c>
      <c r="GD38" s="148">
        <v>1</v>
      </c>
      <c r="GE38" s="148">
        <v>2</v>
      </c>
      <c r="GF38" s="148">
        <v>3</v>
      </c>
      <c r="GG38" s="148">
        <v>4</v>
      </c>
      <c r="GH38" s="148">
        <v>5</v>
      </c>
      <c r="GI38" s="148">
        <v>6</v>
      </c>
      <c r="GJ38" s="148">
        <v>7</v>
      </c>
      <c r="GK38" s="148">
        <v>8</v>
      </c>
      <c r="GL38" s="148">
        <v>9</v>
      </c>
      <c r="GM38" s="148">
        <v>10</v>
      </c>
      <c r="GN38" s="148">
        <v>11</v>
      </c>
      <c r="GO38" s="148">
        <v>12</v>
      </c>
      <c r="GP38" s="148">
        <v>13</v>
      </c>
      <c r="GQ38" s="148">
        <v>14</v>
      </c>
      <c r="GR38" s="148">
        <v>15</v>
      </c>
      <c r="GS38" s="148">
        <v>16</v>
      </c>
      <c r="GT38" s="148">
        <v>17</v>
      </c>
      <c r="GU38" s="148">
        <v>18</v>
      </c>
      <c r="GV38" s="148">
        <v>19</v>
      </c>
      <c r="GW38" s="148">
        <v>20</v>
      </c>
      <c r="GX38" s="148">
        <v>21</v>
      </c>
      <c r="GY38" s="148">
        <v>22</v>
      </c>
      <c r="GZ38" s="148">
        <v>23</v>
      </c>
      <c r="HA38" s="148">
        <v>24</v>
      </c>
      <c r="HB38" s="148">
        <v>25</v>
      </c>
      <c r="HC38" s="148">
        <v>26</v>
      </c>
      <c r="HD38" s="148">
        <v>27</v>
      </c>
      <c r="HE38" s="148">
        <v>28</v>
      </c>
      <c r="HF38" s="148">
        <v>29</v>
      </c>
      <c r="HG38" s="148">
        <v>30</v>
      </c>
      <c r="HH38" s="148">
        <v>31</v>
      </c>
      <c r="HI38" s="148">
        <v>1</v>
      </c>
      <c r="HJ38" s="148">
        <v>2</v>
      </c>
      <c r="HK38" s="148">
        <v>3</v>
      </c>
      <c r="HL38" s="148">
        <v>4</v>
      </c>
      <c r="HM38" s="148">
        <v>5</v>
      </c>
      <c r="HN38" s="148">
        <v>6</v>
      </c>
      <c r="HO38" s="148">
        <v>7</v>
      </c>
      <c r="HP38" s="148">
        <v>8</v>
      </c>
      <c r="HQ38" s="148">
        <v>9</v>
      </c>
      <c r="HR38" s="148">
        <v>10</v>
      </c>
      <c r="HS38" s="148">
        <v>11</v>
      </c>
      <c r="HT38" s="148">
        <v>12</v>
      </c>
      <c r="HU38" s="148">
        <v>13</v>
      </c>
      <c r="HV38" s="148">
        <v>14</v>
      </c>
      <c r="HW38" s="148">
        <v>15</v>
      </c>
      <c r="HX38" s="148">
        <v>16</v>
      </c>
      <c r="HY38" s="148">
        <v>17</v>
      </c>
      <c r="HZ38" s="148">
        <v>18</v>
      </c>
      <c r="IA38" s="148">
        <v>19</v>
      </c>
      <c r="IB38" s="148">
        <v>20</v>
      </c>
      <c r="IC38" s="148">
        <v>21</v>
      </c>
      <c r="ID38" s="148">
        <v>22</v>
      </c>
      <c r="IE38" s="148">
        <v>23</v>
      </c>
      <c r="IF38" s="148">
        <v>24</v>
      </c>
      <c r="IG38" s="148">
        <v>25</v>
      </c>
      <c r="IH38" s="148">
        <v>26</v>
      </c>
      <c r="II38" s="148">
        <v>27</v>
      </c>
      <c r="IJ38" s="148">
        <v>28</v>
      </c>
      <c r="IK38" s="148">
        <v>29</v>
      </c>
      <c r="IL38" s="148">
        <v>30</v>
      </c>
      <c r="IM38" s="148">
        <v>1</v>
      </c>
      <c r="IN38" s="148">
        <v>2</v>
      </c>
      <c r="IO38" s="148">
        <v>3</v>
      </c>
      <c r="IP38" s="148">
        <v>4</v>
      </c>
      <c r="IQ38" s="148">
        <v>5</v>
      </c>
      <c r="IR38" s="148">
        <v>6</v>
      </c>
      <c r="IS38" s="148">
        <v>7</v>
      </c>
      <c r="IT38" s="148">
        <v>8</v>
      </c>
      <c r="IU38" s="148">
        <v>9</v>
      </c>
      <c r="IV38" s="148">
        <v>10</v>
      </c>
      <c r="IW38" s="148">
        <v>11</v>
      </c>
      <c r="IX38" s="148">
        <v>12</v>
      </c>
      <c r="IY38" s="148">
        <v>13</v>
      </c>
      <c r="IZ38" s="148">
        <v>14</v>
      </c>
      <c r="JA38" s="148">
        <v>15</v>
      </c>
      <c r="JB38" s="148">
        <v>16</v>
      </c>
      <c r="JC38" s="148">
        <v>17</v>
      </c>
      <c r="JD38" s="148">
        <v>18</v>
      </c>
      <c r="JE38" s="148">
        <v>19</v>
      </c>
      <c r="JF38" s="148">
        <v>20</v>
      </c>
      <c r="JG38" s="148">
        <v>21</v>
      </c>
      <c r="JH38" s="148">
        <v>22</v>
      </c>
      <c r="JI38" s="148">
        <v>23</v>
      </c>
      <c r="JJ38" s="148">
        <v>24</v>
      </c>
      <c r="JK38" s="148">
        <v>25</v>
      </c>
      <c r="JL38" s="148">
        <v>26</v>
      </c>
      <c r="JM38" s="148">
        <v>27</v>
      </c>
      <c r="JN38" s="148">
        <v>28</v>
      </c>
      <c r="JO38" s="148">
        <v>29</v>
      </c>
      <c r="JP38" s="148">
        <v>30</v>
      </c>
      <c r="JQ38" s="148">
        <v>31</v>
      </c>
      <c r="JR38" s="148">
        <v>1</v>
      </c>
      <c r="JS38" s="148">
        <v>2</v>
      </c>
      <c r="JT38" s="148">
        <v>3</v>
      </c>
      <c r="JU38" s="148">
        <v>4</v>
      </c>
      <c r="JV38" s="148">
        <v>5</v>
      </c>
      <c r="JW38" s="148">
        <v>6</v>
      </c>
      <c r="JX38" s="148">
        <v>7</v>
      </c>
      <c r="JY38" s="148">
        <v>8</v>
      </c>
      <c r="JZ38" s="148">
        <v>9</v>
      </c>
      <c r="KA38" s="148">
        <v>10</v>
      </c>
      <c r="KB38" s="148">
        <v>11</v>
      </c>
      <c r="KC38" s="148">
        <v>12</v>
      </c>
      <c r="KD38" s="148">
        <v>13</v>
      </c>
      <c r="KE38" s="148">
        <v>14</v>
      </c>
      <c r="KF38" s="148">
        <v>15</v>
      </c>
      <c r="KG38" s="148">
        <v>16</v>
      </c>
      <c r="KH38" s="148">
        <v>17</v>
      </c>
      <c r="KI38" s="148">
        <v>18</v>
      </c>
      <c r="KJ38" s="148">
        <v>19</v>
      </c>
      <c r="KK38" s="148">
        <v>20</v>
      </c>
      <c r="KL38" s="148">
        <v>21</v>
      </c>
      <c r="KM38" s="148">
        <v>22</v>
      </c>
      <c r="KN38" s="148">
        <v>23</v>
      </c>
      <c r="KO38" s="148">
        <v>24</v>
      </c>
      <c r="KP38" s="148">
        <v>25</v>
      </c>
      <c r="KQ38" s="148">
        <v>26</v>
      </c>
      <c r="KR38" s="148">
        <v>27</v>
      </c>
      <c r="KS38" s="148">
        <v>28</v>
      </c>
      <c r="KT38" s="148">
        <v>29</v>
      </c>
      <c r="KU38" s="148">
        <v>30</v>
      </c>
      <c r="KV38" s="149">
        <v>31</v>
      </c>
    </row>
    <row r="39" spans="1:309" s="150" customFormat="1" ht="16.899999999999999" customHeight="1">
      <c r="A39" s="656" t="s">
        <v>77</v>
      </c>
      <c r="B39" s="656" t="s">
        <v>78</v>
      </c>
      <c r="C39" s="657"/>
      <c r="D39" s="658"/>
      <c r="E39" s="659"/>
      <c r="F39" s="660"/>
      <c r="G39" s="661"/>
      <c r="H39" s="659"/>
      <c r="I39" s="659"/>
      <c r="J39" s="660"/>
      <c r="K39" s="658"/>
      <c r="L39" s="661"/>
      <c r="M39" s="659"/>
      <c r="N39" s="660"/>
      <c r="O39" s="658"/>
      <c r="P39" s="660"/>
      <c r="Q39" s="661"/>
      <c r="R39" s="660"/>
      <c r="S39" s="658"/>
      <c r="T39" s="660"/>
      <c r="U39" s="658"/>
      <c r="V39" s="333"/>
      <c r="W39" s="659"/>
      <c r="X39" s="660"/>
      <c r="Y39" s="658"/>
      <c r="Z39" s="660"/>
      <c r="AA39" s="661"/>
      <c r="AB39" s="659"/>
      <c r="AC39" s="659"/>
      <c r="AD39" s="659"/>
      <c r="AE39" s="659"/>
      <c r="AF39" s="333"/>
      <c r="AG39" s="657"/>
      <c r="AH39" s="660"/>
      <c r="AI39" s="658"/>
      <c r="AJ39" s="658"/>
      <c r="AK39" s="333"/>
      <c r="AL39" s="660"/>
      <c r="AM39" s="658"/>
      <c r="AN39" s="658"/>
      <c r="AO39" s="659"/>
      <c r="AP39" s="333"/>
      <c r="AQ39" s="659"/>
      <c r="AR39" s="660"/>
      <c r="AS39" s="658"/>
      <c r="AT39" s="660"/>
      <c r="AU39" s="661"/>
      <c r="AV39" s="660"/>
      <c r="AW39" s="658"/>
      <c r="AX39" s="660"/>
      <c r="AY39" s="658"/>
      <c r="AZ39" s="333"/>
      <c r="BA39" s="659"/>
      <c r="BB39" s="660"/>
      <c r="BC39" s="658"/>
      <c r="BD39" s="658"/>
      <c r="BE39" s="333"/>
      <c r="BF39" s="659"/>
      <c r="BG39" s="658"/>
      <c r="BH39" s="658"/>
      <c r="BI39" s="659"/>
      <c r="BJ39" s="660"/>
      <c r="BK39" s="658"/>
      <c r="BL39" s="657"/>
      <c r="BM39" s="659"/>
      <c r="BN39" s="660"/>
      <c r="BO39" s="658"/>
      <c r="BP39" s="661"/>
      <c r="BQ39" s="657"/>
      <c r="BR39" s="660"/>
      <c r="BS39" s="658"/>
      <c r="BT39" s="660"/>
      <c r="BU39" s="661"/>
      <c r="BV39" s="660"/>
      <c r="BW39" s="658"/>
      <c r="BX39" s="660"/>
      <c r="BY39" s="658"/>
      <c r="BZ39" s="333"/>
      <c r="CA39" s="659"/>
      <c r="CB39" s="660"/>
      <c r="CC39" s="658"/>
      <c r="CD39" s="660"/>
      <c r="CE39" s="661"/>
      <c r="CF39" s="659"/>
      <c r="CG39" s="659"/>
      <c r="CH39" s="659"/>
      <c r="CI39" s="659"/>
      <c r="CJ39" s="661"/>
      <c r="CK39" s="660"/>
      <c r="CL39" s="658"/>
      <c r="CM39" s="660"/>
      <c r="CN39" s="658"/>
      <c r="CO39" s="333"/>
      <c r="CP39" s="660"/>
      <c r="CQ39" s="658"/>
      <c r="CR39" s="658"/>
      <c r="CS39" s="659"/>
      <c r="CT39" s="333"/>
      <c r="CU39" s="659"/>
      <c r="CV39" s="660"/>
      <c r="CW39" s="658"/>
      <c r="CX39" s="660"/>
      <c r="CY39" s="661"/>
      <c r="CZ39" s="660"/>
      <c r="DA39" s="658"/>
      <c r="DB39" s="660"/>
      <c r="DC39" s="658"/>
      <c r="DD39" s="333"/>
      <c r="DE39" s="659"/>
      <c r="DF39" s="660"/>
      <c r="DG39" s="658"/>
      <c r="DH39" s="658"/>
      <c r="DI39" s="333"/>
      <c r="DJ39" s="659"/>
      <c r="DK39" s="658"/>
      <c r="DL39" s="658"/>
      <c r="DM39" s="659"/>
      <c r="DN39" s="333"/>
      <c r="DO39" s="659"/>
      <c r="DP39" s="658"/>
      <c r="DQ39" s="658"/>
      <c r="DR39" s="659"/>
      <c r="DS39" s="660"/>
      <c r="DT39" s="661"/>
      <c r="DU39" s="659"/>
      <c r="DV39" s="660"/>
      <c r="DW39" s="658"/>
      <c r="DX39" s="660"/>
      <c r="DY39" s="661"/>
      <c r="DZ39" s="660"/>
      <c r="EA39" s="658"/>
      <c r="EB39" s="660"/>
      <c r="EC39" s="658"/>
      <c r="ED39" s="333"/>
      <c r="EE39" s="659"/>
      <c r="EF39" s="660"/>
      <c r="EG39" s="658"/>
      <c r="EH39" s="660"/>
      <c r="EI39" s="661"/>
      <c r="EJ39" s="659"/>
      <c r="EK39" s="659"/>
      <c r="EL39" s="659"/>
      <c r="EM39" s="659"/>
      <c r="EN39" s="661"/>
      <c r="EO39" s="659"/>
      <c r="EP39" s="659"/>
      <c r="EQ39" s="660"/>
      <c r="ER39" s="658"/>
      <c r="ES39" s="661"/>
      <c r="ET39" s="659"/>
      <c r="EU39" s="660"/>
      <c r="EV39" s="658"/>
      <c r="EW39" s="658"/>
      <c r="EX39" s="660"/>
      <c r="EY39" s="661"/>
      <c r="EZ39" s="657"/>
      <c r="FA39" s="658"/>
      <c r="FB39" s="659"/>
      <c r="FC39" s="660"/>
      <c r="FD39" s="661"/>
      <c r="FE39" s="659"/>
      <c r="FF39" s="659"/>
      <c r="FG39" s="660"/>
      <c r="FH39" s="658"/>
      <c r="FI39" s="661"/>
      <c r="FJ39" s="659"/>
      <c r="FK39" s="660"/>
      <c r="FL39" s="658"/>
      <c r="FM39" s="660"/>
      <c r="FN39" s="661"/>
      <c r="FO39" s="660"/>
      <c r="FP39" s="658"/>
      <c r="FQ39" s="660"/>
      <c r="FR39" s="658"/>
      <c r="FS39" s="333"/>
      <c r="FT39" s="659"/>
      <c r="FU39" s="660"/>
      <c r="FV39" s="658"/>
      <c r="FW39" s="660"/>
      <c r="FX39" s="661"/>
      <c r="FY39" s="659"/>
      <c r="FZ39" s="659"/>
      <c r="GA39" s="659"/>
      <c r="GB39" s="659"/>
      <c r="GC39" s="333"/>
      <c r="GD39" s="657"/>
      <c r="GE39" s="658"/>
      <c r="GF39" s="659"/>
      <c r="GG39" s="660"/>
      <c r="GH39" s="661"/>
      <c r="GI39" s="659"/>
      <c r="GJ39" s="659"/>
      <c r="GK39" s="660"/>
      <c r="GL39" s="658"/>
      <c r="GM39" s="661"/>
      <c r="GN39" s="659"/>
      <c r="GO39" s="660"/>
      <c r="GP39" s="658"/>
      <c r="GQ39" s="660"/>
      <c r="GR39" s="661"/>
      <c r="GS39" s="660"/>
      <c r="GT39" s="658"/>
      <c r="GU39" s="660"/>
      <c r="GV39" s="658"/>
      <c r="GW39" s="333"/>
      <c r="GX39" s="659"/>
      <c r="GY39" s="660"/>
      <c r="GZ39" s="658"/>
      <c r="HA39" s="660"/>
      <c r="HB39" s="661"/>
      <c r="HC39" s="659"/>
      <c r="HD39" s="659"/>
      <c r="HE39" s="659"/>
      <c r="HF39" s="659"/>
      <c r="HG39" s="660"/>
      <c r="HH39" s="661"/>
      <c r="HI39" s="659"/>
      <c r="HJ39" s="660"/>
      <c r="HK39" s="658"/>
      <c r="HL39" s="658"/>
      <c r="HM39" s="333"/>
      <c r="HN39" s="660"/>
      <c r="HO39" s="658"/>
      <c r="HP39" s="658"/>
      <c r="HQ39" s="659"/>
      <c r="HR39" s="333"/>
      <c r="HS39" s="659"/>
      <c r="HT39" s="660"/>
      <c r="HU39" s="658"/>
      <c r="HV39" s="660"/>
      <c r="HW39" s="661"/>
      <c r="HX39" s="660"/>
      <c r="HY39" s="658"/>
      <c r="HZ39" s="660"/>
      <c r="IA39" s="658"/>
      <c r="IB39" s="333"/>
      <c r="IC39" s="659"/>
      <c r="ID39" s="660"/>
      <c r="IE39" s="658"/>
      <c r="IF39" s="658"/>
      <c r="IG39" s="333"/>
      <c r="IH39" s="659"/>
      <c r="II39" s="658"/>
      <c r="IJ39" s="658"/>
      <c r="IK39" s="659"/>
      <c r="IL39" s="662"/>
      <c r="IM39" s="657"/>
      <c r="IN39" s="659"/>
      <c r="IO39" s="660"/>
      <c r="IP39" s="658"/>
      <c r="IQ39" s="661"/>
      <c r="IR39" s="657"/>
      <c r="IS39" s="660"/>
      <c r="IT39" s="658"/>
      <c r="IU39" s="660"/>
      <c r="IV39" s="661"/>
      <c r="IW39" s="660"/>
      <c r="IX39" s="658"/>
      <c r="IY39" s="660"/>
      <c r="IZ39" s="658"/>
      <c r="JA39" s="333"/>
      <c r="JB39" s="659"/>
      <c r="JC39" s="660"/>
      <c r="JD39" s="658"/>
      <c r="JE39" s="660"/>
      <c r="JF39" s="661"/>
      <c r="JG39" s="659"/>
      <c r="JH39" s="659"/>
      <c r="JI39" s="659"/>
      <c r="JJ39" s="659"/>
      <c r="JK39" s="661"/>
      <c r="JL39" s="660"/>
      <c r="JM39" s="658"/>
      <c r="JN39" s="660"/>
      <c r="JO39" s="658"/>
      <c r="JP39" s="660"/>
      <c r="JQ39" s="663"/>
      <c r="JR39" s="660"/>
      <c r="JS39" s="658"/>
      <c r="JT39" s="658"/>
      <c r="JU39" s="659"/>
      <c r="JV39" s="333"/>
      <c r="JW39" s="659"/>
      <c r="JX39" s="660"/>
      <c r="JY39" s="658"/>
      <c r="JZ39" s="660"/>
      <c r="KA39" s="661"/>
      <c r="KB39" s="660"/>
      <c r="KC39" s="658"/>
      <c r="KD39" s="660"/>
      <c r="KE39" s="658"/>
      <c r="KF39" s="333"/>
      <c r="KG39" s="659"/>
      <c r="KH39" s="660"/>
      <c r="KI39" s="658"/>
      <c r="KJ39" s="658"/>
      <c r="KK39" s="333"/>
      <c r="KL39" s="659"/>
      <c r="KM39" s="658"/>
      <c r="KN39" s="658"/>
      <c r="KO39" s="659"/>
      <c r="KP39" s="333"/>
      <c r="KQ39" s="659"/>
      <c r="KR39" s="658"/>
      <c r="KS39" s="659"/>
      <c r="KT39" s="660"/>
      <c r="KU39" s="658"/>
      <c r="KV39" s="333"/>
    </row>
    <row r="40" spans="1:309" s="87" customFormat="1" ht="16.350000000000001" customHeight="1">
      <c r="A40" s="88"/>
      <c r="B40" s="88"/>
      <c r="C40" s="90"/>
      <c r="D40" s="88"/>
      <c r="E40" s="88"/>
      <c r="F40" s="88"/>
      <c r="G40" s="88"/>
      <c r="H40" s="88"/>
      <c r="J40" s="88"/>
      <c r="K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c r="IW40" s="88"/>
      <c r="IX40" s="88"/>
      <c r="IY40" s="88"/>
      <c r="IZ40" s="88"/>
      <c r="JA40" s="88"/>
      <c r="JB40" s="88"/>
      <c r="JC40" s="88"/>
      <c r="JD40" s="88"/>
      <c r="JE40" s="88"/>
      <c r="JF40" s="88"/>
      <c r="JG40" s="88"/>
      <c r="JH40" s="88"/>
      <c r="JI40" s="88"/>
      <c r="JJ40" s="88"/>
      <c r="JK40" s="88"/>
      <c r="JL40" s="88"/>
      <c r="JM40" s="88"/>
      <c r="JN40" s="88"/>
      <c r="JO40" s="88"/>
      <c r="JP40" s="88"/>
      <c r="JQ40" s="88"/>
      <c r="JR40" s="88"/>
      <c r="JS40" s="88"/>
      <c r="JT40" s="88"/>
      <c r="JU40" s="88"/>
      <c r="JV40" s="88"/>
      <c r="JW40" s="88"/>
      <c r="JX40" s="88"/>
      <c r="JY40" s="88"/>
      <c r="JZ40" s="88"/>
      <c r="KA40" s="88"/>
      <c r="KB40" s="88"/>
      <c r="KC40" s="88"/>
      <c r="KD40" s="88"/>
      <c r="KE40" s="88"/>
      <c r="KF40" s="88"/>
      <c r="KG40" s="88"/>
      <c r="KH40" s="88"/>
      <c r="KI40" s="88"/>
      <c r="KJ40" s="88"/>
      <c r="KK40" s="88"/>
      <c r="KL40" s="88"/>
      <c r="KM40" s="88"/>
      <c r="KN40" s="88"/>
      <c r="KO40" s="88"/>
      <c r="KP40" s="88"/>
      <c r="KQ40" s="88"/>
      <c r="KR40" s="88"/>
      <c r="KS40" s="88"/>
      <c r="KT40" s="88"/>
      <c r="KU40" s="88"/>
      <c r="KV40" s="88"/>
      <c r="KW40" s="88"/>
    </row>
    <row r="41" spans="1:309" ht="14.65" customHeight="1">
      <c r="A41" s="438" t="s">
        <v>60</v>
      </c>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40"/>
    </row>
    <row r="42" spans="1:309" ht="14.25" customHeight="1">
      <c r="A42" s="441"/>
      <c r="B42" s="442"/>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3"/>
    </row>
    <row r="43" spans="1:309" ht="14.25" customHeight="1">
      <c r="A43" s="441"/>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2"/>
      <c r="AZ43" s="443"/>
    </row>
    <row r="44" spans="1:309" ht="14.25" customHeight="1">
      <c r="A44" s="441"/>
      <c r="B44" s="442"/>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2"/>
      <c r="AW44" s="442"/>
      <c r="AX44" s="442"/>
      <c r="AY44" s="442"/>
      <c r="AZ44" s="443"/>
    </row>
    <row r="45" spans="1:309" ht="14.25" customHeight="1">
      <c r="A45" s="441"/>
      <c r="B45" s="442"/>
      <c r="C45" s="442"/>
      <c r="D45" s="442"/>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3"/>
    </row>
    <row r="46" spans="1:309" ht="14.25" customHeight="1">
      <c r="A46" s="441"/>
      <c r="B46" s="442"/>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2"/>
      <c r="AW46" s="442"/>
      <c r="AX46" s="442"/>
      <c r="AY46" s="442"/>
      <c r="AZ46" s="443"/>
    </row>
    <row r="47" spans="1:309" ht="14.25" customHeight="1">
      <c r="A47" s="441"/>
      <c r="B47" s="442"/>
      <c r="C47" s="442"/>
      <c r="D47" s="442"/>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3"/>
    </row>
    <row r="48" spans="1:309" ht="14.25" customHeight="1">
      <c r="A48" s="441"/>
      <c r="B48" s="442"/>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3"/>
    </row>
    <row r="49" spans="1:52" ht="14.25" customHeight="1">
      <c r="A49" s="441"/>
      <c r="B49" s="442"/>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3"/>
    </row>
    <row r="50" spans="1:52" ht="14.25" customHeight="1">
      <c r="A50" s="441"/>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2"/>
      <c r="AT50" s="442"/>
      <c r="AU50" s="442"/>
      <c r="AV50" s="442"/>
      <c r="AW50" s="442"/>
      <c r="AX50" s="442"/>
      <c r="AY50" s="442"/>
      <c r="AZ50" s="443"/>
    </row>
    <row r="51" spans="1:52" ht="14.25" customHeight="1">
      <c r="A51" s="441"/>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3"/>
    </row>
    <row r="52" spans="1:52" ht="14.25" customHeight="1">
      <c r="A52" s="441"/>
      <c r="B52" s="442"/>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3"/>
    </row>
    <row r="53" spans="1:52" ht="14.25" customHeight="1">
      <c r="A53" s="441"/>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3"/>
    </row>
    <row r="54" spans="1:52" ht="14.25" customHeight="1">
      <c r="A54" s="444"/>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6"/>
    </row>
    <row r="55" spans="1:52"/>
  </sheetData>
  <sheetProtection insertRows="0"/>
  <protectedRanges>
    <protectedRange sqref="A41" name="Range2"/>
    <protectedRange sqref="A8:KV39" name="Range3"/>
  </protectedRanges>
  <mergeCells count="20">
    <mergeCell ref="JR5:KV6"/>
    <mergeCell ref="GD5:HH6"/>
    <mergeCell ref="A5:A6"/>
    <mergeCell ref="B5:B6"/>
    <mergeCell ref="C5:AF6"/>
    <mergeCell ref="AG5:BK6"/>
    <mergeCell ref="DU5:EY6"/>
    <mergeCell ref="EZ5:GC6"/>
    <mergeCell ref="HI5:IL6"/>
    <mergeCell ref="IM5:JQ6"/>
    <mergeCell ref="BL5:CO6"/>
    <mergeCell ref="CP5:DT6"/>
    <mergeCell ref="AE4:AI4"/>
    <mergeCell ref="B4:AB4"/>
    <mergeCell ref="AJ4:AV4"/>
    <mergeCell ref="A2:AS2"/>
    <mergeCell ref="A41:AZ54"/>
    <mergeCell ref="A3:B3"/>
    <mergeCell ref="C3:FA3"/>
    <mergeCell ref="AY1:CU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A2B4-8A63-4E17-927A-7C23BD3E29B8}">
  <sheetPr>
    <tabColor theme="9" tint="0.59999389629810485"/>
    <pageSetUpPr fitToPage="1"/>
  </sheetPr>
  <dimension ref="A2:G71"/>
  <sheetViews>
    <sheetView zoomScale="70" zoomScaleNormal="70" workbookViewId="0">
      <selection activeCell="A6" sqref="A6"/>
    </sheetView>
  </sheetViews>
  <sheetFormatPr defaultColWidth="8.85546875" defaultRowHeight="14.45"/>
  <cols>
    <col min="1" max="1" width="125" customWidth="1"/>
    <col min="2" max="2" width="7.5703125" customWidth="1"/>
    <col min="3" max="3" width="48" customWidth="1"/>
    <col min="4" max="4" width="45.85546875" customWidth="1"/>
    <col min="6" max="6" width="11.140625" customWidth="1"/>
    <col min="7" max="7" width="10.7109375" customWidth="1"/>
  </cols>
  <sheetData>
    <row r="2" spans="1:7" ht="15">
      <c r="A2" s="7"/>
    </row>
    <row r="3" spans="1:7" ht="36">
      <c r="A3" s="184" t="s">
        <v>79</v>
      </c>
    </row>
    <row r="4" spans="1:7" ht="11.25" customHeight="1">
      <c r="A4" s="300"/>
      <c r="B4" s="301"/>
      <c r="C4" s="301"/>
      <c r="D4" s="301"/>
      <c r="E4" s="301"/>
      <c r="F4" s="301"/>
      <c r="G4" s="301"/>
    </row>
    <row r="5" spans="1:7" ht="36">
      <c r="A5" s="184" t="s">
        <v>80</v>
      </c>
      <c r="C5" s="473" t="s">
        <v>81</v>
      </c>
      <c r="D5" s="473"/>
      <c r="E5" s="473"/>
      <c r="F5" s="473"/>
      <c r="G5" s="473"/>
    </row>
    <row r="6" spans="1:7" ht="28.5" customHeight="1">
      <c r="A6" s="327" t="s">
        <v>82</v>
      </c>
    </row>
    <row r="7" spans="1:7" ht="15"/>
    <row r="8" spans="1:7" ht="18" customHeight="1"/>
    <row r="9" spans="1:7" ht="15"/>
    <row r="10" spans="1:7" ht="15"/>
    <row r="11" spans="1:7" ht="15"/>
    <row r="12" spans="1:7" ht="15"/>
    <row r="13" spans="1:7" ht="15"/>
    <row r="14" spans="1:7" ht="15"/>
    <row r="15" spans="1:7" ht="15"/>
    <row r="16" spans="1:7" ht="14.65" customHeight="1"/>
    <row r="17" ht="14.65" customHeight="1"/>
    <row r="18" ht="14.65" customHeight="1"/>
    <row r="19" ht="14.65" customHeight="1"/>
    <row r="20" ht="14.65" customHeight="1"/>
    <row r="21" ht="14.65" customHeight="1"/>
    <row r="22" ht="14.65" customHeight="1"/>
    <row r="23" ht="14.65" customHeight="1"/>
    <row r="24" ht="14.65" customHeight="1"/>
    <row r="25" ht="14.65" customHeight="1"/>
    <row r="26" ht="14.65" customHeight="1"/>
    <row r="27" ht="14.65" customHeight="1"/>
    <row r="28" ht="14.65" customHeight="1"/>
    <row r="29" ht="14.65" customHeight="1"/>
    <row r="30" ht="14.65" customHeight="1"/>
    <row r="31" ht="14.65" customHeight="1"/>
    <row r="32" ht="14.65" customHeight="1"/>
    <row r="33" spans="1:7" ht="14.65" customHeight="1"/>
    <row r="34" spans="1:7" ht="15" customHeight="1"/>
    <row r="35" spans="1:7" ht="15"/>
    <row r="36" spans="1:7" ht="15"/>
    <row r="37" spans="1:7" ht="18.75">
      <c r="A37" s="8"/>
    </row>
    <row r="38" spans="1:7" ht="15"/>
    <row r="39" spans="1:7" ht="15"/>
    <row r="40" spans="1:7" ht="15"/>
    <row r="41" spans="1:7" ht="15" customHeight="1">
      <c r="B41" s="470" t="s">
        <v>83</v>
      </c>
      <c r="C41" s="471"/>
      <c r="D41" s="471"/>
      <c r="E41" s="471"/>
      <c r="F41" s="471"/>
      <c r="G41" s="472"/>
    </row>
    <row r="42" spans="1:7" ht="20.25" customHeight="1">
      <c r="B42" s="464" t="s">
        <v>84</v>
      </c>
      <c r="C42" s="465"/>
      <c r="D42" s="465"/>
      <c r="E42" s="465"/>
      <c r="F42" s="465"/>
      <c r="G42" s="466"/>
    </row>
    <row r="43" spans="1:7" ht="25.5" customHeight="1">
      <c r="B43" s="467" t="s">
        <v>85</v>
      </c>
      <c r="C43" s="468"/>
      <c r="D43" s="468"/>
      <c r="E43" s="468"/>
      <c r="F43" s="468"/>
      <c r="G43" s="469"/>
    </row>
    <row r="44" spans="1:7" ht="15" customHeight="1">
      <c r="B44" s="474" t="s">
        <v>86</v>
      </c>
      <c r="C44" s="475"/>
      <c r="D44" s="475"/>
      <c r="E44" s="475"/>
      <c r="F44" s="475"/>
      <c r="G44" s="476"/>
    </row>
    <row r="45" spans="1:7" ht="15" customHeight="1">
      <c r="B45" s="477"/>
      <c r="C45" s="478"/>
      <c r="D45" s="478"/>
      <c r="E45" s="478"/>
      <c r="F45" s="478"/>
      <c r="G45" s="479"/>
    </row>
    <row r="46" spans="1:7" ht="15" customHeight="1">
      <c r="B46" s="477"/>
      <c r="C46" s="478"/>
      <c r="D46" s="478"/>
      <c r="E46" s="478"/>
      <c r="F46" s="478"/>
      <c r="G46" s="479"/>
    </row>
    <row r="47" spans="1:7" ht="15" customHeight="1">
      <c r="B47" s="477"/>
      <c r="C47" s="478"/>
      <c r="D47" s="478"/>
      <c r="E47" s="478"/>
      <c r="F47" s="478"/>
      <c r="G47" s="479"/>
    </row>
    <row r="48" spans="1:7" ht="15" customHeight="1">
      <c r="B48" s="477"/>
      <c r="C48" s="478"/>
      <c r="D48" s="478"/>
      <c r="E48" s="478"/>
      <c r="F48" s="478"/>
      <c r="G48" s="479"/>
    </row>
    <row r="49" spans="2:7" ht="15" customHeight="1">
      <c r="B49" s="477"/>
      <c r="C49" s="478"/>
      <c r="D49" s="478"/>
      <c r="E49" s="478"/>
      <c r="F49" s="478"/>
      <c r="G49" s="479"/>
    </row>
    <row r="50" spans="2:7" ht="15" customHeight="1">
      <c r="B50" s="477"/>
      <c r="C50" s="478"/>
      <c r="D50" s="478"/>
      <c r="E50" s="478"/>
      <c r="F50" s="478"/>
      <c r="G50" s="479"/>
    </row>
    <row r="51" spans="2:7" ht="15" customHeight="1">
      <c r="B51" s="477"/>
      <c r="C51" s="478"/>
      <c r="D51" s="478"/>
      <c r="E51" s="478"/>
      <c r="F51" s="478"/>
      <c r="G51" s="479"/>
    </row>
    <row r="52" spans="2:7" ht="15" customHeight="1">
      <c r="B52" s="477"/>
      <c r="C52" s="478"/>
      <c r="D52" s="478"/>
      <c r="E52" s="478"/>
      <c r="F52" s="478"/>
      <c r="G52" s="479"/>
    </row>
    <row r="53" spans="2:7" ht="15" customHeight="1">
      <c r="B53" s="477"/>
      <c r="C53" s="478"/>
      <c r="D53" s="478"/>
      <c r="E53" s="478"/>
      <c r="F53" s="478"/>
      <c r="G53" s="479"/>
    </row>
    <row r="54" spans="2:7" ht="15" customHeight="1">
      <c r="B54" s="477"/>
      <c r="C54" s="478"/>
      <c r="D54" s="478"/>
      <c r="E54" s="478"/>
      <c r="F54" s="478"/>
      <c r="G54" s="479"/>
    </row>
    <row r="55" spans="2:7" ht="15" customHeight="1">
      <c r="B55" s="477"/>
      <c r="C55" s="478"/>
      <c r="D55" s="478"/>
      <c r="E55" s="478"/>
      <c r="F55" s="478"/>
      <c r="G55" s="479"/>
    </row>
    <row r="56" spans="2:7" ht="15" customHeight="1">
      <c r="B56" s="477"/>
      <c r="C56" s="478"/>
      <c r="D56" s="478"/>
      <c r="E56" s="478"/>
      <c r="F56" s="478"/>
      <c r="G56" s="479"/>
    </row>
    <row r="57" spans="2:7" ht="15" customHeight="1">
      <c r="B57" s="477"/>
      <c r="C57" s="478"/>
      <c r="D57" s="478"/>
      <c r="E57" s="478"/>
      <c r="F57" s="478"/>
      <c r="G57" s="479"/>
    </row>
    <row r="58" spans="2:7" ht="15" customHeight="1">
      <c r="B58" s="477"/>
      <c r="C58" s="478"/>
      <c r="D58" s="478"/>
      <c r="E58" s="478"/>
      <c r="F58" s="478"/>
      <c r="G58" s="479"/>
    </row>
    <row r="59" spans="2:7" ht="15" customHeight="1">
      <c r="B59" s="477"/>
      <c r="C59" s="478"/>
      <c r="D59" s="478"/>
      <c r="E59" s="478"/>
      <c r="F59" s="478"/>
      <c r="G59" s="479"/>
    </row>
    <row r="60" spans="2:7" ht="15" customHeight="1">
      <c r="B60" s="477"/>
      <c r="C60" s="478"/>
      <c r="D60" s="478"/>
      <c r="E60" s="478"/>
      <c r="F60" s="478"/>
      <c r="G60" s="479"/>
    </row>
    <row r="61" spans="2:7" ht="15" customHeight="1">
      <c r="B61" s="477"/>
      <c r="C61" s="478"/>
      <c r="D61" s="478"/>
      <c r="E61" s="478"/>
      <c r="F61" s="478"/>
      <c r="G61" s="479"/>
    </row>
    <row r="62" spans="2:7" ht="15" customHeight="1">
      <c r="B62" s="477"/>
      <c r="C62" s="478"/>
      <c r="D62" s="478"/>
      <c r="E62" s="478"/>
      <c r="F62" s="478"/>
      <c r="G62" s="479"/>
    </row>
    <row r="63" spans="2:7" ht="15" customHeight="1">
      <c r="B63" s="477"/>
      <c r="C63" s="478"/>
      <c r="D63" s="478"/>
      <c r="E63" s="478"/>
      <c r="F63" s="478"/>
      <c r="G63" s="479"/>
    </row>
    <row r="64" spans="2:7" ht="15" customHeight="1">
      <c r="B64" s="477"/>
      <c r="C64" s="478"/>
      <c r="D64" s="478"/>
      <c r="E64" s="478"/>
      <c r="F64" s="478"/>
      <c r="G64" s="479"/>
    </row>
    <row r="65" spans="2:7" ht="15" customHeight="1">
      <c r="B65" s="477"/>
      <c r="C65" s="478"/>
      <c r="D65" s="478"/>
      <c r="E65" s="478"/>
      <c r="F65" s="478"/>
      <c r="G65" s="479"/>
    </row>
    <row r="66" spans="2:7" ht="15" customHeight="1">
      <c r="B66" s="477"/>
      <c r="C66" s="478"/>
      <c r="D66" s="478"/>
      <c r="E66" s="478"/>
      <c r="F66" s="478"/>
      <c r="G66" s="479"/>
    </row>
    <row r="67" spans="2:7" ht="15" customHeight="1">
      <c r="B67" s="477"/>
      <c r="C67" s="478"/>
      <c r="D67" s="478"/>
      <c r="E67" s="478"/>
      <c r="F67" s="478"/>
      <c r="G67" s="479"/>
    </row>
    <row r="68" spans="2:7" ht="15">
      <c r="B68" s="477"/>
      <c r="C68" s="478"/>
      <c r="D68" s="478"/>
      <c r="E68" s="478"/>
      <c r="F68" s="478"/>
      <c r="G68" s="479"/>
    </row>
    <row r="69" spans="2:7" ht="14.45" customHeight="1">
      <c r="B69" s="477"/>
      <c r="C69" s="478"/>
      <c r="D69" s="478"/>
      <c r="E69" s="478"/>
      <c r="F69" s="478"/>
      <c r="G69" s="479"/>
    </row>
    <row r="70" spans="2:7" ht="14.45" customHeight="1">
      <c r="B70" s="480"/>
      <c r="C70" s="481"/>
      <c r="D70" s="481"/>
      <c r="E70" s="481"/>
      <c r="F70" s="481"/>
      <c r="G70" s="482"/>
    </row>
    <row r="71" spans="2:7" ht="15"/>
  </sheetData>
  <mergeCells count="5">
    <mergeCell ref="B42:G42"/>
    <mergeCell ref="B43:G43"/>
    <mergeCell ref="B41:G41"/>
    <mergeCell ref="C5:G5"/>
    <mergeCell ref="B44:G70"/>
  </mergeCells>
  <pageMargins left="0.7" right="0.7" top="0.75" bottom="0.75"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8FB0-1264-430C-8E52-F7D5B4B53F7B}">
  <sheetPr>
    <tabColor theme="9" tint="0.79998168889431442"/>
    <pageSetUpPr fitToPage="1"/>
  </sheetPr>
  <dimension ref="A1:K176"/>
  <sheetViews>
    <sheetView zoomScaleNormal="100" workbookViewId="0">
      <selection activeCell="F47" sqref="F47"/>
    </sheetView>
  </sheetViews>
  <sheetFormatPr defaultColWidth="8.85546875" defaultRowHeight="14.45"/>
  <cols>
    <col min="1" max="1" width="28.42578125" style="1" customWidth="1"/>
    <col min="2" max="2" width="18.7109375" style="1" customWidth="1"/>
    <col min="3" max="3" width="17.85546875" style="1" customWidth="1"/>
    <col min="4" max="4" width="28.85546875" style="1" customWidth="1"/>
    <col min="5" max="5" width="12.42578125" style="1" customWidth="1"/>
    <col min="6" max="6" width="14.28515625" style="1" customWidth="1"/>
    <col min="7" max="7" width="20" style="1" customWidth="1"/>
    <col min="8" max="8" width="11.85546875" style="1" bestFit="1" customWidth="1"/>
    <col min="9" max="9" width="5.42578125" style="1" customWidth="1"/>
    <col min="10" max="10" width="10.42578125" style="1" bestFit="1" customWidth="1"/>
    <col min="11" max="11" width="19" style="1" customWidth="1"/>
    <col min="12" max="12" width="14.28515625" style="1" bestFit="1" customWidth="1"/>
    <col min="13" max="13" width="9" style="1" bestFit="1" customWidth="1"/>
    <col min="14" max="14" width="16.42578125" style="1" bestFit="1" customWidth="1"/>
    <col min="15" max="23" width="8.85546875" style="1"/>
    <col min="24" max="24" width="11.85546875" style="1" bestFit="1" customWidth="1"/>
    <col min="25" max="16384" width="8.85546875" style="1"/>
  </cols>
  <sheetData>
    <row r="1" spans="1:11" ht="45.75">
      <c r="A1"/>
      <c r="B1" s="209"/>
      <c r="C1" s="210" t="s">
        <v>87</v>
      </c>
      <c r="D1"/>
      <c r="E1"/>
      <c r="F1"/>
      <c r="G1"/>
    </row>
    <row r="2" spans="1:11" ht="23.45" customHeight="1">
      <c r="A2" s="197" t="s">
        <v>64</v>
      </c>
      <c r="B2" s="198">
        <f>'Herd Plan'!B6</f>
        <v>0</v>
      </c>
      <c r="C2" s="198"/>
      <c r="D2" s="199" t="s">
        <v>48</v>
      </c>
      <c r="E2" s="248">
        <f>'Herd Plan'!E4</f>
        <v>0</v>
      </c>
      <c r="F2" s="201"/>
      <c r="G2" s="198"/>
      <c r="K2" s="211"/>
    </row>
    <row r="3" spans="1:11" ht="8.25" customHeight="1">
      <c r="A3" s="223"/>
      <c r="B3" s="224"/>
      <c r="C3" s="224"/>
      <c r="D3" s="211"/>
      <c r="E3" s="225"/>
      <c r="F3" s="226"/>
      <c r="G3" s="224"/>
      <c r="K3" s="211"/>
    </row>
    <row r="4" spans="1:11" ht="15.75" customHeight="1">
      <c r="A4" s="489" t="s">
        <v>88</v>
      </c>
      <c r="B4" s="490"/>
      <c r="C4" s="490"/>
      <c r="D4" s="283"/>
      <c r="E4" s="225"/>
      <c r="F4" s="226"/>
      <c r="G4" s="224"/>
      <c r="K4" s="211"/>
    </row>
    <row r="5" spans="1:11" ht="16.5" customHeight="1">
      <c r="A5" s="253" t="s">
        <v>89</v>
      </c>
      <c r="B5" s="313" t="s">
        <v>90</v>
      </c>
      <c r="C5" s="314" t="s">
        <v>91</v>
      </c>
      <c r="D5" s="287" t="s">
        <v>78</v>
      </c>
      <c r="E5" s="225"/>
      <c r="F5" s="483" t="s">
        <v>92</v>
      </c>
      <c r="G5" s="484"/>
      <c r="K5" s="211"/>
    </row>
    <row r="6" spans="1:11" ht="15.75" customHeight="1">
      <c r="A6" s="328"/>
      <c r="B6" s="15"/>
      <c r="C6" s="334"/>
      <c r="D6" s="36">
        <f>B6*C6</f>
        <v>0</v>
      </c>
      <c r="E6" s="225"/>
      <c r="F6" s="485"/>
      <c r="G6" s="486"/>
      <c r="K6" s="211"/>
    </row>
    <row r="7" spans="1:11" ht="15.75" customHeight="1">
      <c r="A7" s="664"/>
      <c r="B7" s="665"/>
      <c r="C7" s="666"/>
      <c r="D7" s="28">
        <f t="shared" ref="D7:D28" si="0">B7*C7</f>
        <v>0</v>
      </c>
      <c r="E7" s="225"/>
      <c r="F7" s="485"/>
      <c r="G7" s="486"/>
      <c r="K7" s="211"/>
    </row>
    <row r="8" spans="1:11" ht="15.75" customHeight="1">
      <c r="A8" s="664"/>
      <c r="B8" s="665"/>
      <c r="C8" s="666"/>
      <c r="D8" s="28">
        <f t="shared" si="0"/>
        <v>0</v>
      </c>
      <c r="E8" s="225"/>
      <c r="F8" s="485"/>
      <c r="G8" s="486"/>
      <c r="K8" s="211"/>
    </row>
    <row r="9" spans="1:11" ht="15.75" customHeight="1">
      <c r="A9" s="664"/>
      <c r="B9" s="665"/>
      <c r="C9" s="666"/>
      <c r="D9" s="28">
        <f t="shared" si="0"/>
        <v>0</v>
      </c>
      <c r="E9" s="225"/>
      <c r="F9" s="485"/>
      <c r="G9" s="486"/>
      <c r="K9" s="211"/>
    </row>
    <row r="10" spans="1:11" ht="15.75" customHeight="1">
      <c r="A10" s="664"/>
      <c r="B10" s="665"/>
      <c r="C10" s="666"/>
      <c r="D10" s="28">
        <f t="shared" si="0"/>
        <v>0</v>
      </c>
      <c r="E10" s="225"/>
      <c r="F10" s="485"/>
      <c r="G10" s="486"/>
      <c r="K10" s="211"/>
    </row>
    <row r="11" spans="1:11" ht="15.75" customHeight="1">
      <c r="A11" s="664"/>
      <c r="B11" s="665"/>
      <c r="C11" s="666"/>
      <c r="D11" s="28">
        <f t="shared" si="0"/>
        <v>0</v>
      </c>
      <c r="E11" s="225"/>
      <c r="F11" s="485"/>
      <c r="G11" s="486"/>
      <c r="K11" s="211"/>
    </row>
    <row r="12" spans="1:11" ht="15.75" customHeight="1">
      <c r="A12" s="664"/>
      <c r="B12" s="665"/>
      <c r="C12" s="666"/>
      <c r="D12" s="28">
        <f t="shared" si="0"/>
        <v>0</v>
      </c>
      <c r="E12" s="225"/>
      <c r="F12" s="485"/>
      <c r="G12" s="486"/>
      <c r="K12" s="211"/>
    </row>
    <row r="13" spans="1:11" ht="15.75" customHeight="1">
      <c r="A13" s="664"/>
      <c r="B13" s="665"/>
      <c r="C13" s="666"/>
      <c r="D13" s="28">
        <f t="shared" si="0"/>
        <v>0</v>
      </c>
      <c r="E13" s="225"/>
      <c r="F13" s="485"/>
      <c r="G13" s="486"/>
      <c r="K13" s="211"/>
    </row>
    <row r="14" spans="1:11" ht="15.75" customHeight="1">
      <c r="A14" s="664"/>
      <c r="B14" s="665"/>
      <c r="C14" s="666"/>
      <c r="D14" s="28">
        <f t="shared" si="0"/>
        <v>0</v>
      </c>
      <c r="E14" s="225"/>
      <c r="F14" s="485"/>
      <c r="G14" s="486"/>
      <c r="K14" s="211"/>
    </row>
    <row r="15" spans="1:11" ht="15.75" customHeight="1">
      <c r="A15" s="664"/>
      <c r="B15" s="665"/>
      <c r="C15" s="666"/>
      <c r="D15" s="28">
        <f t="shared" si="0"/>
        <v>0</v>
      </c>
      <c r="E15" s="225"/>
      <c r="F15" s="485"/>
      <c r="G15" s="486"/>
      <c r="K15" s="211"/>
    </row>
    <row r="16" spans="1:11" ht="15.75" customHeight="1">
      <c r="A16" s="664"/>
      <c r="B16" s="665"/>
      <c r="C16" s="666"/>
      <c r="D16" s="28">
        <f t="shared" si="0"/>
        <v>0</v>
      </c>
      <c r="E16" s="225"/>
      <c r="F16" s="485"/>
      <c r="G16" s="486"/>
      <c r="K16" s="211"/>
    </row>
    <row r="17" spans="1:11" ht="15.75" customHeight="1">
      <c r="A17" s="664"/>
      <c r="B17" s="665"/>
      <c r="C17" s="666"/>
      <c r="D17" s="28">
        <f t="shared" si="0"/>
        <v>0</v>
      </c>
      <c r="E17" s="225"/>
      <c r="F17" s="485"/>
      <c r="G17" s="486"/>
      <c r="K17" s="211"/>
    </row>
    <row r="18" spans="1:11" ht="15.75" customHeight="1">
      <c r="A18" s="664"/>
      <c r="B18" s="665"/>
      <c r="C18" s="666"/>
      <c r="D18" s="28">
        <f t="shared" si="0"/>
        <v>0</v>
      </c>
      <c r="E18" s="225"/>
      <c r="F18" s="485"/>
      <c r="G18" s="486"/>
      <c r="K18" s="211"/>
    </row>
    <row r="19" spans="1:11" ht="15.75" customHeight="1">
      <c r="A19" s="335"/>
      <c r="B19" s="665"/>
      <c r="C19" s="666"/>
      <c r="D19" s="29">
        <f t="shared" si="0"/>
        <v>0</v>
      </c>
      <c r="E19" s="225"/>
      <c r="F19" s="485"/>
      <c r="G19" s="486"/>
      <c r="K19" s="211"/>
    </row>
    <row r="20" spans="1:11" ht="15.75" customHeight="1">
      <c r="A20" s="30" t="s">
        <v>93</v>
      </c>
      <c r="B20" s="32"/>
      <c r="C20" s="33"/>
      <c r="D20" s="34">
        <f>SUM(D6:D19)</f>
        <v>0</v>
      </c>
      <c r="E20" s="225"/>
      <c r="F20" s="485"/>
      <c r="G20" s="486"/>
      <c r="K20" s="211"/>
    </row>
    <row r="21" spans="1:11" ht="15.75" customHeight="1">
      <c r="A21" s="491" t="s">
        <v>94</v>
      </c>
      <c r="B21" s="492"/>
      <c r="C21" s="493"/>
      <c r="D21" s="35"/>
      <c r="E21" s="225"/>
      <c r="F21" s="487"/>
      <c r="G21" s="488"/>
      <c r="K21" s="211"/>
    </row>
    <row r="22" spans="1:11" ht="15.75" customHeight="1">
      <c r="A22" s="253" t="s">
        <v>89</v>
      </c>
      <c r="B22" s="313" t="s">
        <v>90</v>
      </c>
      <c r="C22" s="314" t="s">
        <v>91</v>
      </c>
      <c r="D22" s="36"/>
      <c r="E22" s="225"/>
      <c r="F22" s="226"/>
      <c r="G22" s="224"/>
      <c r="K22" s="211"/>
    </row>
    <row r="23" spans="1:11" ht="15.75" customHeight="1">
      <c r="A23" s="664"/>
      <c r="B23" s="665"/>
      <c r="C23" s="666"/>
      <c r="D23" s="28">
        <f t="shared" si="0"/>
        <v>0</v>
      </c>
      <c r="E23" s="225"/>
      <c r="F23" s="226"/>
      <c r="G23" s="224"/>
      <c r="K23" s="211"/>
    </row>
    <row r="24" spans="1:11" ht="15.75" customHeight="1">
      <c r="A24" s="664"/>
      <c r="B24" s="665"/>
      <c r="C24" s="666"/>
      <c r="D24" s="28">
        <f t="shared" si="0"/>
        <v>0</v>
      </c>
      <c r="E24" s="225"/>
      <c r="F24" s="226"/>
      <c r="G24" s="224"/>
      <c r="K24" s="211"/>
    </row>
    <row r="25" spans="1:11" ht="15.75" customHeight="1">
      <c r="A25" s="664"/>
      <c r="B25" s="665"/>
      <c r="C25" s="666"/>
      <c r="D25" s="28">
        <f t="shared" si="0"/>
        <v>0</v>
      </c>
      <c r="E25" s="225"/>
      <c r="F25" s="226"/>
      <c r="G25" s="224"/>
      <c r="K25" s="211"/>
    </row>
    <row r="26" spans="1:11" ht="15.75" customHeight="1">
      <c r="A26" s="664"/>
      <c r="B26" s="665"/>
      <c r="C26" s="666"/>
      <c r="D26" s="28">
        <f t="shared" si="0"/>
        <v>0</v>
      </c>
      <c r="E26" s="225"/>
      <c r="F26" s="226"/>
      <c r="G26" s="224"/>
      <c r="K26" s="211"/>
    </row>
    <row r="27" spans="1:11" ht="15.75" customHeight="1">
      <c r="A27" s="664"/>
      <c r="B27" s="665"/>
      <c r="C27" s="666"/>
      <c r="D27" s="28">
        <f t="shared" si="0"/>
        <v>0</v>
      </c>
      <c r="E27" s="225"/>
      <c r="F27" s="226"/>
      <c r="G27" s="224"/>
      <c r="K27" s="211"/>
    </row>
    <row r="28" spans="1:11" ht="15.75" customHeight="1">
      <c r="A28" s="664"/>
      <c r="B28" s="665"/>
      <c r="C28" s="666"/>
      <c r="D28" s="28">
        <f t="shared" si="0"/>
        <v>0</v>
      </c>
      <c r="E28" s="225"/>
      <c r="F28" s="226"/>
      <c r="G28" s="224"/>
      <c r="K28" s="211"/>
    </row>
    <row r="29" spans="1:11" ht="15.75" customHeight="1">
      <c r="A29" s="667" t="s">
        <v>95</v>
      </c>
      <c r="B29" s="668"/>
      <c r="C29" s="669"/>
      <c r="D29" s="37">
        <f>SUM(D21:D28)</f>
        <v>0</v>
      </c>
      <c r="E29" s="225"/>
      <c r="F29" s="226"/>
      <c r="G29" s="224"/>
      <c r="K29" s="211"/>
    </row>
    <row r="30" spans="1:11" ht="15.75" customHeight="1">
      <c r="A30" s="670" t="s">
        <v>96</v>
      </c>
      <c r="B30" s="671"/>
      <c r="C30" s="672"/>
      <c r="D30" s="673">
        <f>D20+D29</f>
        <v>0</v>
      </c>
      <c r="E30" s="225"/>
      <c r="F30" s="226"/>
      <c r="G30" s="224"/>
      <c r="K30" s="211"/>
    </row>
    <row r="31" spans="1:11" ht="16.5" customHeight="1">
      <c r="A31" s="223"/>
      <c r="B31" s="224"/>
      <c r="C31" s="224"/>
      <c r="D31" s="211"/>
      <c r="E31" s="225"/>
      <c r="F31" s="226"/>
      <c r="G31" s="224"/>
      <c r="K31" s="211"/>
    </row>
    <row r="32" spans="1:11" ht="33.75">
      <c r="A32" s="674" t="s">
        <v>97</v>
      </c>
      <c r="B32" s="674"/>
      <c r="C32" s="674"/>
      <c r="D32" s="674"/>
      <c r="E32" s="674"/>
      <c r="F32" s="289"/>
      <c r="G32" s="221" t="s">
        <v>98</v>
      </c>
      <c r="H32" s="222"/>
    </row>
    <row r="33" spans="1:11" ht="15">
      <c r="A33" s="40" t="s">
        <v>99</v>
      </c>
      <c r="B33" s="23" t="s">
        <v>100</v>
      </c>
      <c r="C33" s="23" t="s">
        <v>101</v>
      </c>
      <c r="D33" s="140" t="s">
        <v>102</v>
      </c>
      <c r="E33" s="254" t="s">
        <v>103</v>
      </c>
      <c r="G33" s="336" t="s">
        <v>104</v>
      </c>
      <c r="H33" s="337"/>
      <c r="J33" s="483" t="s">
        <v>105</v>
      </c>
      <c r="K33" s="484"/>
    </row>
    <row r="34" spans="1:11" ht="15">
      <c r="A34" s="675"/>
      <c r="B34" s="668"/>
      <c r="C34" s="668"/>
      <c r="D34" s="676"/>
      <c r="E34" s="255"/>
      <c r="G34" s="677"/>
      <c r="H34" s="678" t="s">
        <v>65</v>
      </c>
      <c r="J34" s="485"/>
      <c r="K34" s="486"/>
    </row>
    <row r="35" spans="1:11" ht="15">
      <c r="A35" s="679" t="s">
        <v>106</v>
      </c>
      <c r="B35" s="665">
        <v>0</v>
      </c>
      <c r="C35" s="668">
        <f>B35*3.3</f>
        <v>0</v>
      </c>
      <c r="D35" s="680">
        <f>'Herd Plan'!B9</f>
        <v>0</v>
      </c>
      <c r="E35" s="256">
        <f>D35*2.47</f>
        <v>0</v>
      </c>
      <c r="G35" s="681">
        <f>G34/2.47</f>
        <v>0</v>
      </c>
      <c r="H35" s="678" t="s">
        <v>107</v>
      </c>
      <c r="J35" s="485"/>
      <c r="K35" s="486"/>
    </row>
    <row r="36" spans="1:11" ht="15">
      <c r="A36" s="679" t="s">
        <v>108</v>
      </c>
      <c r="B36" s="665">
        <v>0</v>
      </c>
      <c r="C36" s="668">
        <f>B36*3.3</f>
        <v>0</v>
      </c>
      <c r="D36" s="682"/>
      <c r="E36" s="256"/>
      <c r="G36" s="683" t="s">
        <v>109</v>
      </c>
      <c r="H36" s="678"/>
      <c r="J36" s="485"/>
      <c r="K36" s="486"/>
    </row>
    <row r="37" spans="1:11" ht="15">
      <c r="A37" s="679" t="s">
        <v>110</v>
      </c>
      <c r="B37" s="665">
        <v>0</v>
      </c>
      <c r="C37" s="668">
        <f>B37*3.3</f>
        <v>0</v>
      </c>
      <c r="D37" s="682"/>
      <c r="E37" s="256"/>
      <c r="G37" s="684"/>
      <c r="H37" s="678" t="s">
        <v>111</v>
      </c>
      <c r="J37" s="485"/>
      <c r="K37" s="486"/>
    </row>
    <row r="38" spans="1:11" ht="15">
      <c r="A38" s="685" t="s">
        <v>78</v>
      </c>
      <c r="B38" s="671">
        <f>SUM(B35:B37)</f>
        <v>0</v>
      </c>
      <c r="C38" s="671">
        <f>SUM(C35:C37)</f>
        <v>0</v>
      </c>
      <c r="D38" s="686"/>
      <c r="E38" s="257"/>
      <c r="G38" s="687">
        <f>G37/3.3</f>
        <v>0</v>
      </c>
      <c r="H38" s="688" t="s">
        <v>112</v>
      </c>
      <c r="J38" s="485"/>
      <c r="K38" s="486"/>
    </row>
    <row r="39" spans="1:11" ht="15">
      <c r="A39"/>
      <c r="B39"/>
      <c r="C39"/>
      <c r="D39"/>
      <c r="E39"/>
      <c r="F39"/>
      <c r="G39"/>
      <c r="J39" s="485"/>
      <c r="K39" s="486"/>
    </row>
    <row r="40" spans="1:11" ht="21">
      <c r="A40" s="219" t="s">
        <v>113</v>
      </c>
      <c r="B40" s="220"/>
      <c r="C40" s="41"/>
      <c r="D40" s="212" t="s">
        <v>114</v>
      </c>
      <c r="E40" s="213"/>
      <c r="F40" s="214"/>
      <c r="G40" s="215"/>
      <c r="J40" s="485"/>
      <c r="K40" s="486"/>
    </row>
    <row r="41" spans="1:11" ht="21">
      <c r="A41" s="689" t="s">
        <v>115</v>
      </c>
      <c r="B41" s="690"/>
      <c r="C41" s="41"/>
      <c r="D41" s="216"/>
      <c r="E41" s="217"/>
      <c r="F41" s="214"/>
      <c r="G41" s="218"/>
      <c r="J41" s="485"/>
      <c r="K41" s="486"/>
    </row>
    <row r="42" spans="1:11" ht="15">
      <c r="A42" s="675" t="str">
        <f>A35</f>
        <v>Fence Type 1 (Rename)</v>
      </c>
      <c r="B42" s="691">
        <f>G65</f>
        <v>0</v>
      </c>
      <c r="C42" s="42"/>
      <c r="D42" s="25" t="s">
        <v>116</v>
      </c>
      <c r="E42" s="38" t="s">
        <v>117</v>
      </c>
      <c r="F42" s="39" t="s">
        <v>91</v>
      </c>
      <c r="G42" s="27" t="s">
        <v>78</v>
      </c>
      <c r="J42" s="485"/>
      <c r="K42" s="486"/>
    </row>
    <row r="43" spans="1:11" ht="15">
      <c r="A43" s="675" t="str">
        <f>A36</f>
        <v>Fence Type 2 (Rename)</v>
      </c>
      <c r="B43" s="691">
        <f>G102</f>
        <v>0</v>
      </c>
      <c r="C43" s="42"/>
      <c r="D43" s="692"/>
      <c r="E43" s="10"/>
      <c r="F43" s="338"/>
      <c r="G43" s="43">
        <f>E43*F43</f>
        <v>0</v>
      </c>
      <c r="J43" s="485"/>
      <c r="K43" s="486"/>
    </row>
    <row r="44" spans="1:11" ht="15">
      <c r="A44" s="675" t="str">
        <f>A37</f>
        <v>Fence Type 3 (Rename)</v>
      </c>
      <c r="B44" s="691">
        <f>G137</f>
        <v>0</v>
      </c>
      <c r="C44" s="42"/>
      <c r="D44" s="693"/>
      <c r="E44" s="625"/>
      <c r="F44" s="694"/>
      <c r="G44" s="43">
        <f t="shared" ref="G44:G56" si="1">E44*F44</f>
        <v>0</v>
      </c>
      <c r="J44" s="485"/>
      <c r="K44" s="486"/>
    </row>
    <row r="45" spans="1:11" ht="16.350000000000001" customHeight="1">
      <c r="A45" s="695" t="s">
        <v>118</v>
      </c>
      <c r="B45" s="691"/>
      <c r="C45" s="42"/>
      <c r="D45" s="693"/>
      <c r="E45" s="625"/>
      <c r="F45" s="694"/>
      <c r="G45" s="43">
        <f t="shared" si="1"/>
        <v>0</v>
      </c>
      <c r="J45" s="485"/>
      <c r="K45" s="486"/>
    </row>
    <row r="46" spans="1:11" ht="15">
      <c r="A46" s="675" t="str">
        <f>A35</f>
        <v>Fence Type 1 (Rename)</v>
      </c>
      <c r="B46" s="691">
        <f>G70</f>
        <v>0</v>
      </c>
      <c r="C46" s="42"/>
      <c r="D46" s="693"/>
      <c r="E46" s="625"/>
      <c r="F46" s="694"/>
      <c r="G46" s="43">
        <f t="shared" si="1"/>
        <v>0</v>
      </c>
      <c r="J46" s="485"/>
      <c r="K46" s="486"/>
    </row>
    <row r="47" spans="1:11" ht="15">
      <c r="A47" s="675" t="str">
        <f>A36</f>
        <v>Fence Type 2 (Rename)</v>
      </c>
      <c r="B47" s="691">
        <f>G107</f>
        <v>0</v>
      </c>
      <c r="C47" s="42"/>
      <c r="D47" s="693"/>
      <c r="E47" s="625"/>
      <c r="F47" s="694"/>
      <c r="G47" s="43">
        <f t="shared" si="1"/>
        <v>0</v>
      </c>
      <c r="J47" s="485"/>
      <c r="K47" s="486"/>
    </row>
    <row r="48" spans="1:11" ht="15">
      <c r="A48" s="675" t="str">
        <f>A37</f>
        <v>Fence Type 3 (Rename)</v>
      </c>
      <c r="B48" s="691">
        <f>G142</f>
        <v>0</v>
      </c>
      <c r="C48" s="42"/>
      <c r="D48" s="693"/>
      <c r="E48" s="625"/>
      <c r="F48" s="694"/>
      <c r="G48" s="43">
        <f t="shared" si="1"/>
        <v>0</v>
      </c>
      <c r="J48" s="485"/>
      <c r="K48" s="486"/>
    </row>
    <row r="49" spans="1:11" ht="15">
      <c r="A49" s="675" t="str">
        <f>G73</f>
        <v>Insulator Cost</v>
      </c>
      <c r="B49" s="691">
        <f>SUM(G74,G111,G146)</f>
        <v>0</v>
      </c>
      <c r="C49" s="42"/>
      <c r="D49" s="693"/>
      <c r="E49" s="625"/>
      <c r="F49" s="694"/>
      <c r="G49" s="43">
        <f t="shared" si="1"/>
        <v>0</v>
      </c>
      <c r="J49" s="487"/>
      <c r="K49" s="488"/>
    </row>
    <row r="50" spans="1:11" ht="15">
      <c r="A50" s="675" t="str">
        <f>A76</f>
        <v xml:space="preserve">Corner Hardware </v>
      </c>
      <c r="B50" s="691">
        <f>SUM(G78,G115,G150)</f>
        <v>0</v>
      </c>
      <c r="C50" s="42"/>
      <c r="D50" s="693"/>
      <c r="E50" s="625"/>
      <c r="F50" s="694"/>
      <c r="G50" s="43">
        <f t="shared" si="1"/>
        <v>0</v>
      </c>
    </row>
    <row r="51" spans="1:11" ht="15.6" thickTop="1" thickBot="1">
      <c r="A51" s="675" t="str">
        <f>D40</f>
        <v>Energizer and Portable Fence Cost</v>
      </c>
      <c r="B51" s="691">
        <f>G57</f>
        <v>0</v>
      </c>
      <c r="C51" s="44"/>
      <c r="D51" s="693"/>
      <c r="E51" s="625"/>
      <c r="F51" s="694"/>
      <c r="G51" s="43">
        <f t="shared" si="1"/>
        <v>0</v>
      </c>
    </row>
    <row r="52" spans="1:11" ht="15.6" thickTop="1" thickBot="1">
      <c r="A52" s="573" t="str">
        <f>A80</f>
        <v>Misc. Costs</v>
      </c>
      <c r="B52" s="691">
        <f>G84+G121+G156</f>
        <v>0</v>
      </c>
      <c r="C52" s="44"/>
      <c r="D52" s="693"/>
      <c r="E52" s="625"/>
      <c r="F52" s="694"/>
      <c r="G52" s="43">
        <f t="shared" si="1"/>
        <v>0</v>
      </c>
    </row>
    <row r="53" spans="1:11" ht="15.6" thickTop="1" thickBot="1">
      <c r="A53" s="696" t="s">
        <v>119</v>
      </c>
      <c r="B53" s="697">
        <f>SUM(B42:B52)</f>
        <v>0</v>
      </c>
      <c r="C53" s="44"/>
      <c r="D53" s="693"/>
      <c r="E53" s="625"/>
      <c r="F53" s="694"/>
      <c r="G53" s="43">
        <f t="shared" si="1"/>
        <v>0</v>
      </c>
    </row>
    <row r="54" spans="1:11" ht="15.6" thickTop="1" thickBot="1">
      <c r="A54" s="573" t="s">
        <v>120</v>
      </c>
      <c r="B54" s="698">
        <f>SUM(G94+G131+G166)</f>
        <v>0</v>
      </c>
      <c r="C54" s="44"/>
      <c r="D54" s="693"/>
      <c r="E54" s="625"/>
      <c r="F54" s="694"/>
      <c r="G54" s="43">
        <f t="shared" si="1"/>
        <v>0</v>
      </c>
    </row>
    <row r="55" spans="1:11" ht="15.6" thickTop="1" thickBot="1">
      <c r="A55" s="679" t="s">
        <v>121</v>
      </c>
      <c r="B55" s="699">
        <v>0</v>
      </c>
      <c r="C55" s="44"/>
      <c r="D55" s="693"/>
      <c r="E55" s="625"/>
      <c r="F55" s="694"/>
      <c r="G55" s="43">
        <f t="shared" si="1"/>
        <v>0</v>
      </c>
    </row>
    <row r="56" spans="1:11" ht="15" thickTop="1">
      <c r="A56" s="573"/>
      <c r="B56" s="700"/>
      <c r="C56" s="44"/>
      <c r="D56" s="693"/>
      <c r="E56" s="625"/>
      <c r="F56" s="694"/>
      <c r="G56" s="43">
        <f t="shared" si="1"/>
        <v>0</v>
      </c>
    </row>
    <row r="57" spans="1:11" ht="18.600000000000001" thickBot="1">
      <c r="A57" s="701" t="s">
        <v>96</v>
      </c>
      <c r="B57" s="702">
        <f>B53+B54+B55</f>
        <v>0</v>
      </c>
      <c r="C57" s="44"/>
      <c r="D57" s="703"/>
      <c r="E57" s="704"/>
      <c r="F57" s="705" t="s">
        <v>78</v>
      </c>
      <c r="G57" s="299">
        <f>SUM(G43:G56)</f>
        <v>0</v>
      </c>
    </row>
    <row r="58" spans="1:11" ht="15.6" thickTop="1" thickBot="1">
      <c r="A58"/>
      <c r="B58"/>
      <c r="C58"/>
      <c r="D58"/>
      <c r="E58"/>
      <c r="F58"/>
      <c r="G58"/>
    </row>
    <row r="59" spans="1:11" ht="27" thickTop="1" thickBot="1">
      <c r="A59" s="494" t="str">
        <f>A35</f>
        <v>Fence Type 1 (Rename)</v>
      </c>
      <c r="B59" s="495"/>
      <c r="C59" s="495"/>
      <c r="D59" s="495"/>
      <c r="E59" s="495"/>
      <c r="F59" s="495"/>
      <c r="G59" s="496"/>
    </row>
    <row r="60" spans="1:11" ht="15.6" thickTop="1" thickBot="1">
      <c r="A60"/>
      <c r="B60"/>
      <c r="C60"/>
      <c r="D60"/>
      <c r="E60"/>
      <c r="F60"/>
      <c r="G60"/>
    </row>
    <row r="61" spans="1:11" ht="18.600000000000001" thickTop="1">
      <c r="A61" s="45" t="s">
        <v>122</v>
      </c>
      <c r="B61" s="46"/>
      <c r="C61" s="47" t="s">
        <v>123</v>
      </c>
      <c r="D61" s="46" t="s">
        <v>124</v>
      </c>
      <c r="E61" s="48"/>
      <c r="F61" s="48"/>
      <c r="G61" s="49"/>
    </row>
    <row r="62" spans="1:11" ht="15" thickBot="1">
      <c r="A62" s="50"/>
      <c r="B62" s="51"/>
      <c r="C62" s="706">
        <f>B35</f>
        <v>0</v>
      </c>
      <c r="D62" s="707">
        <f>C62*3.3</f>
        <v>0</v>
      </c>
      <c r="E62" s="51"/>
      <c r="F62" s="51"/>
      <c r="G62" s="52"/>
    </row>
    <row r="63" spans="1:11" ht="18.600000000000001" thickTop="1">
      <c r="A63" s="53" t="s">
        <v>115</v>
      </c>
      <c r="B63" s="54"/>
      <c r="C63" s="55" t="s">
        <v>60</v>
      </c>
      <c r="D63" s="11"/>
      <c r="E63" s="11"/>
      <c r="F63" s="11"/>
      <c r="G63" s="12"/>
    </row>
    <row r="64" spans="1:11">
      <c r="A64" s="708" t="s">
        <v>125</v>
      </c>
      <c r="B64" s="709" t="s">
        <v>123</v>
      </c>
      <c r="C64" s="709" t="s">
        <v>124</v>
      </c>
      <c r="D64" s="709" t="s">
        <v>126</v>
      </c>
      <c r="E64" s="709" t="s">
        <v>127</v>
      </c>
      <c r="F64" s="709" t="s">
        <v>128</v>
      </c>
      <c r="G64" s="710" t="s">
        <v>129</v>
      </c>
    </row>
    <row r="65" spans="1:7" ht="15" thickBot="1">
      <c r="A65" s="711">
        <v>1</v>
      </c>
      <c r="B65" s="712">
        <f>A65*C62</f>
        <v>0</v>
      </c>
      <c r="C65" s="712">
        <f>B65*3.3</f>
        <v>0</v>
      </c>
      <c r="D65" s="713">
        <v>1</v>
      </c>
      <c r="E65" s="714">
        <f>B65/D65</f>
        <v>0</v>
      </c>
      <c r="F65" s="715">
        <v>1</v>
      </c>
      <c r="G65" s="716">
        <f>E65*F65</f>
        <v>0</v>
      </c>
    </row>
    <row r="66" spans="1:7" ht="15.6" thickTop="1" thickBot="1">
      <c r="A66"/>
      <c r="B66"/>
      <c r="C66"/>
      <c r="D66"/>
      <c r="E66"/>
      <c r="F66"/>
      <c r="G66"/>
    </row>
    <row r="67" spans="1:7" ht="19.149999999999999" thickTop="1" thickBot="1">
      <c r="A67" s="499" t="s">
        <v>130</v>
      </c>
      <c r="B67" s="500"/>
      <c r="C67" s="501"/>
      <c r="D67" s="59"/>
      <c r="E67" s="59"/>
      <c r="F67" s="59"/>
      <c r="G67" s="60"/>
    </row>
    <row r="68" spans="1:7" ht="15" thickTop="1">
      <c r="A68" s="502" t="s">
        <v>131</v>
      </c>
      <c r="B68" s="503"/>
      <c r="C68" s="55" t="s">
        <v>60</v>
      </c>
      <c r="D68" s="11"/>
      <c r="E68" s="11"/>
      <c r="F68" s="11"/>
      <c r="G68" s="12"/>
    </row>
    <row r="69" spans="1:7">
      <c r="A69" s="708" t="s">
        <v>123</v>
      </c>
      <c r="B69" s="709" t="s">
        <v>124</v>
      </c>
      <c r="C69" s="709"/>
      <c r="D69" s="709" t="s">
        <v>132</v>
      </c>
      <c r="E69" s="709" t="s">
        <v>133</v>
      </c>
      <c r="F69" s="709"/>
      <c r="G69" s="710" t="s">
        <v>134</v>
      </c>
    </row>
    <row r="70" spans="1:7" ht="15" thickBot="1">
      <c r="A70" s="711">
        <v>1</v>
      </c>
      <c r="B70" s="712">
        <f>A70*3.3</f>
        <v>3.3</v>
      </c>
      <c r="C70" s="712"/>
      <c r="D70" s="714">
        <f>D62/B70*1.1</f>
        <v>0</v>
      </c>
      <c r="E70" s="715">
        <v>1</v>
      </c>
      <c r="F70" s="712"/>
      <c r="G70" s="716">
        <f>D70*E70</f>
        <v>0</v>
      </c>
    </row>
    <row r="71" spans="1:7" ht="15.6" thickTop="1" thickBot="1">
      <c r="A71"/>
      <c r="B71"/>
      <c r="C71"/>
      <c r="D71"/>
      <c r="E71"/>
      <c r="F71"/>
      <c r="G71"/>
    </row>
    <row r="72" spans="1:7" ht="18.600000000000001" thickTop="1">
      <c r="A72" s="61" t="s">
        <v>135</v>
      </c>
      <c r="B72" s="58"/>
      <c r="C72" s="55" t="s">
        <v>60</v>
      </c>
      <c r="D72" s="11"/>
      <c r="E72" s="11"/>
      <c r="F72" s="11"/>
      <c r="G72" s="12"/>
    </row>
    <row r="73" spans="1:7">
      <c r="A73" s="708" t="s">
        <v>136</v>
      </c>
      <c r="B73" s="709" t="s">
        <v>118</v>
      </c>
      <c r="C73" s="709" t="s">
        <v>137</v>
      </c>
      <c r="D73" s="709"/>
      <c r="E73" s="709" t="s">
        <v>138</v>
      </c>
      <c r="F73" s="709" t="s">
        <v>139</v>
      </c>
      <c r="G73" s="710" t="s">
        <v>140</v>
      </c>
    </row>
    <row r="74" spans="1:7" ht="15" thickBot="1">
      <c r="A74" s="711">
        <v>1</v>
      </c>
      <c r="B74" s="714">
        <f>D70</f>
        <v>0</v>
      </c>
      <c r="C74" s="714">
        <f>A74*B74</f>
        <v>0</v>
      </c>
      <c r="D74" s="714"/>
      <c r="E74" s="714">
        <f>C74</f>
        <v>0</v>
      </c>
      <c r="F74" s="715"/>
      <c r="G74" s="716">
        <f>E74*F74</f>
        <v>0</v>
      </c>
    </row>
    <row r="75" spans="1:7" ht="15.6" thickTop="1" thickBot="1">
      <c r="A75"/>
      <c r="B75"/>
      <c r="C75"/>
      <c r="D75"/>
      <c r="E75"/>
      <c r="F75"/>
      <c r="G75"/>
    </row>
    <row r="76" spans="1:7" ht="18.600000000000001" thickTop="1">
      <c r="A76" s="61" t="s">
        <v>141</v>
      </c>
      <c r="B76" s="58"/>
      <c r="C76" s="55" t="s">
        <v>60</v>
      </c>
      <c r="D76" s="11"/>
      <c r="E76" s="234" t="s">
        <v>135</v>
      </c>
      <c r="F76" s="234"/>
      <c r="G76" s="235"/>
    </row>
    <row r="77" spans="1:7">
      <c r="A77" s="708" t="s">
        <v>136</v>
      </c>
      <c r="B77" s="709" t="s">
        <v>142</v>
      </c>
      <c r="C77" s="709" t="s">
        <v>143</v>
      </c>
      <c r="D77" s="709"/>
      <c r="E77" s="709" t="s">
        <v>138</v>
      </c>
      <c r="F77" s="709" t="s">
        <v>139</v>
      </c>
      <c r="G77" s="710" t="s">
        <v>144</v>
      </c>
    </row>
    <row r="78" spans="1:7" ht="15" thickBot="1">
      <c r="A78" s="711"/>
      <c r="B78" s="717"/>
      <c r="C78" s="718"/>
      <c r="D78" s="714"/>
      <c r="E78" s="719"/>
      <c r="F78" s="715"/>
      <c r="G78" s="716">
        <f>(B78*E78*F78)+(B78*C78)</f>
        <v>0</v>
      </c>
    </row>
    <row r="79" spans="1:7" ht="15.6" thickTop="1" thickBot="1">
      <c r="A79" s="20"/>
      <c r="B79" s="62"/>
      <c r="C79" s="62"/>
      <c r="D79" s="62"/>
      <c r="E79" s="62"/>
      <c r="F79" s="4"/>
      <c r="G79" s="4"/>
    </row>
    <row r="80" spans="1:7" ht="18.600000000000001" thickTop="1">
      <c r="A80" s="63" t="s">
        <v>145</v>
      </c>
      <c r="B80" s="64"/>
      <c r="C80" s="55" t="s">
        <v>60</v>
      </c>
      <c r="D80" s="11"/>
      <c r="E80" s="11"/>
      <c r="F80" s="11"/>
      <c r="G80" s="12"/>
    </row>
    <row r="81" spans="1:8">
      <c r="A81" s="720" t="s">
        <v>116</v>
      </c>
      <c r="B81" s="721" t="s">
        <v>117</v>
      </c>
      <c r="C81" s="721"/>
      <c r="D81" s="722"/>
      <c r="E81" s="722"/>
      <c r="F81" s="722" t="s">
        <v>91</v>
      </c>
      <c r="G81" s="723" t="s">
        <v>78</v>
      </c>
      <c r="H81" s="9"/>
    </row>
    <row r="82" spans="1:8">
      <c r="A82" s="724"/>
      <c r="B82" s="725"/>
      <c r="C82" s="721"/>
      <c r="D82" s="726"/>
      <c r="E82" s="726"/>
      <c r="F82" s="725"/>
      <c r="G82" s="727">
        <f>B82*F82</f>
        <v>0</v>
      </c>
      <c r="H82" s="9"/>
    </row>
    <row r="83" spans="1:8" ht="15" thickBot="1">
      <c r="A83" s="728"/>
      <c r="B83" s="729"/>
      <c r="C83" s="704"/>
      <c r="D83" s="730"/>
      <c r="E83" s="730"/>
      <c r="F83" s="729"/>
      <c r="G83" s="731">
        <f>B83*F83</f>
        <v>0</v>
      </c>
      <c r="H83" s="9"/>
    </row>
    <row r="84" spans="1:8" ht="15.6" thickTop="1" thickBot="1">
      <c r="A84" s="732"/>
      <c r="B84" s="733"/>
      <c r="C84" s="704"/>
      <c r="D84" s="730"/>
      <c r="E84" s="730"/>
      <c r="F84" s="733" t="s">
        <v>78</v>
      </c>
      <c r="G84" s="731">
        <f>G82+G83</f>
        <v>0</v>
      </c>
    </row>
    <row r="85" spans="1:8" ht="15.6" thickTop="1" thickBot="1">
      <c r="A85" s="20"/>
      <c r="B85"/>
      <c r="C85"/>
      <c r="D85"/>
      <c r="E85"/>
      <c r="F85" s="4"/>
      <c r="G85" s="5"/>
    </row>
    <row r="86" spans="1:8" ht="18.600000000000001" thickTop="1">
      <c r="A86" s="65" t="s">
        <v>120</v>
      </c>
      <c r="B86" s="23"/>
      <c r="C86" s="55" t="s">
        <v>60</v>
      </c>
      <c r="D86" s="11"/>
      <c r="E86" s="11"/>
      <c r="F86" s="11"/>
      <c r="G86" s="66" t="s">
        <v>146</v>
      </c>
    </row>
    <row r="87" spans="1:8">
      <c r="A87" s="624"/>
      <c r="B87" s="721" t="s">
        <v>147</v>
      </c>
      <c r="C87" s="721" t="s">
        <v>148</v>
      </c>
      <c r="D87" s="721" t="s">
        <v>60</v>
      </c>
      <c r="E87" s="721"/>
      <c r="F87" s="734"/>
      <c r="G87" s="735"/>
    </row>
    <row r="88" spans="1:8">
      <c r="A88" s="724" t="s">
        <v>149</v>
      </c>
      <c r="B88" s="625"/>
      <c r="C88" s="736"/>
      <c r="D88" s="737"/>
      <c r="E88" s="738"/>
      <c r="F88" s="738"/>
      <c r="G88" s="739">
        <f>B88*C88</f>
        <v>0</v>
      </c>
    </row>
    <row r="89" spans="1:8">
      <c r="A89" s="339" t="s">
        <v>150</v>
      </c>
      <c r="B89" s="340"/>
      <c r="C89" s="341"/>
      <c r="D89" s="342"/>
      <c r="E89" s="13"/>
      <c r="F89" s="13"/>
      <c r="G89" s="739">
        <f>B89*C89</f>
        <v>0</v>
      </c>
    </row>
    <row r="90" spans="1:8">
      <c r="A90" s="339"/>
      <c r="B90" s="340"/>
      <c r="C90" s="341"/>
      <c r="D90" s="342"/>
      <c r="E90" s="13"/>
      <c r="F90" s="13"/>
      <c r="G90" s="739">
        <f t="shared" ref="G90:G92" si="2">B90*C90</f>
        <v>0</v>
      </c>
    </row>
    <row r="91" spans="1:8">
      <c r="A91" s="339"/>
      <c r="B91" s="340"/>
      <c r="C91" s="341"/>
      <c r="D91" s="342"/>
      <c r="E91" s="13"/>
      <c r="F91" s="13"/>
      <c r="G91" s="739">
        <f t="shared" si="2"/>
        <v>0</v>
      </c>
    </row>
    <row r="92" spans="1:8">
      <c r="A92" s="339"/>
      <c r="B92" s="340"/>
      <c r="C92" s="341"/>
      <c r="D92" s="342"/>
      <c r="E92" s="13"/>
      <c r="F92" s="13"/>
      <c r="G92" s="739">
        <f t="shared" si="2"/>
        <v>0</v>
      </c>
    </row>
    <row r="93" spans="1:8" ht="15" thickBot="1">
      <c r="A93" s="728"/>
      <c r="B93" s="636"/>
      <c r="C93" s="740"/>
      <c r="D93" s="741"/>
      <c r="E93" s="742"/>
      <c r="F93" s="742"/>
      <c r="G93" s="739">
        <f>B93*C93</f>
        <v>0</v>
      </c>
    </row>
    <row r="94" spans="1:8" ht="15.6" thickTop="1" thickBot="1">
      <c r="A94" s="67"/>
      <c r="B94" s="68"/>
      <c r="C94" s="69"/>
      <c r="D94" s="68"/>
      <c r="E94" s="68"/>
      <c r="F94" s="68" t="s">
        <v>78</v>
      </c>
      <c r="G94" s="743">
        <f>SUM(G88:G93)</f>
        <v>0</v>
      </c>
    </row>
    <row r="95" spans="1:8" ht="18.600000000000001" thickTop="1">
      <c r="A95" s="70"/>
      <c r="B95"/>
      <c r="C95" s="71"/>
      <c r="D95" s="71"/>
      <c r="E95"/>
      <c r="F95"/>
      <c r="G95"/>
    </row>
    <row r="96" spans="1:8" ht="18.600000000000001" thickBot="1">
      <c r="A96" s="70"/>
      <c r="B96"/>
      <c r="C96" s="71"/>
      <c r="D96" s="71"/>
      <c r="E96"/>
      <c r="F96"/>
      <c r="G96"/>
    </row>
    <row r="97" spans="1:7" ht="24" customHeight="1" thickTop="1" thickBot="1">
      <c r="A97" s="494" t="str">
        <f>A36</f>
        <v>Fence Type 2 (Rename)</v>
      </c>
      <c r="B97" s="495"/>
      <c r="C97" s="495"/>
      <c r="D97" s="495"/>
      <c r="E97" s="495"/>
      <c r="F97" s="495"/>
      <c r="G97" s="496"/>
    </row>
    <row r="98" spans="1:7" ht="18.600000000000001" thickTop="1">
      <c r="A98" s="45" t="s">
        <v>122</v>
      </c>
      <c r="B98" s="46"/>
      <c r="C98" s="47" t="s">
        <v>123</v>
      </c>
      <c r="D98" s="46" t="s">
        <v>124</v>
      </c>
      <c r="E98" s="48"/>
      <c r="F98" s="48"/>
      <c r="G98" s="49"/>
    </row>
    <row r="99" spans="1:7" ht="15" thickBot="1">
      <c r="A99" s="50"/>
      <c r="B99" s="51"/>
      <c r="C99" s="744">
        <f>B36</f>
        <v>0</v>
      </c>
      <c r="D99" s="707">
        <f>C99*3.3</f>
        <v>0</v>
      </c>
      <c r="E99" s="51"/>
      <c r="F99" s="51"/>
      <c r="G99" s="52"/>
    </row>
    <row r="100" spans="1:7" ht="18.600000000000001" thickTop="1">
      <c r="A100" s="72" t="s">
        <v>115</v>
      </c>
      <c r="B100" s="73"/>
      <c r="C100" s="55" t="s">
        <v>60</v>
      </c>
      <c r="D100" s="11"/>
      <c r="E100" s="11"/>
      <c r="F100" s="11"/>
      <c r="G100" s="12"/>
    </row>
    <row r="101" spans="1:7">
      <c r="A101" s="708" t="s">
        <v>125</v>
      </c>
      <c r="B101" s="709" t="s">
        <v>123</v>
      </c>
      <c r="C101" s="709" t="s">
        <v>124</v>
      </c>
      <c r="D101" s="709" t="s">
        <v>126</v>
      </c>
      <c r="E101" s="709" t="s">
        <v>127</v>
      </c>
      <c r="F101" s="709" t="s">
        <v>128</v>
      </c>
      <c r="G101" s="710" t="s">
        <v>151</v>
      </c>
    </row>
    <row r="102" spans="1:7" ht="15" thickBot="1">
      <c r="A102" s="711">
        <v>1</v>
      </c>
      <c r="B102" s="712">
        <f>A102*C99</f>
        <v>0</v>
      </c>
      <c r="C102" s="712">
        <f>B102*3.3</f>
        <v>0</v>
      </c>
      <c r="D102" s="713">
        <v>1</v>
      </c>
      <c r="E102" s="714">
        <f>B102/D102</f>
        <v>0</v>
      </c>
      <c r="F102" s="715"/>
      <c r="G102" s="716">
        <f>E102*F102</f>
        <v>0</v>
      </c>
    </row>
    <row r="103" spans="1:7" ht="15.6" thickTop="1" thickBot="1">
      <c r="A103"/>
      <c r="B103"/>
      <c r="C103"/>
      <c r="D103"/>
      <c r="E103"/>
      <c r="F103"/>
      <c r="G103"/>
    </row>
    <row r="104" spans="1:7" ht="18.600000000000001" thickTop="1">
      <c r="A104" s="61" t="s">
        <v>130</v>
      </c>
      <c r="B104" s="58"/>
      <c r="C104" s="55" t="s">
        <v>60</v>
      </c>
      <c r="D104" s="11"/>
      <c r="E104" s="11"/>
      <c r="F104" s="11"/>
      <c r="G104" s="12"/>
    </row>
    <row r="105" spans="1:7">
      <c r="A105" s="745" t="s">
        <v>131</v>
      </c>
      <c r="B105" s="746"/>
      <c r="C105" s="747"/>
      <c r="D105" s="747"/>
      <c r="E105" s="747"/>
      <c r="F105" s="747"/>
      <c r="G105" s="748"/>
    </row>
    <row r="106" spans="1:7">
      <c r="A106" s="708" t="s">
        <v>123</v>
      </c>
      <c r="B106" s="709" t="s">
        <v>124</v>
      </c>
      <c r="C106" s="709"/>
      <c r="D106" s="709" t="s">
        <v>132</v>
      </c>
      <c r="E106" s="709" t="s">
        <v>133</v>
      </c>
      <c r="F106" s="709"/>
      <c r="G106" s="710" t="s">
        <v>134</v>
      </c>
    </row>
    <row r="107" spans="1:7" ht="15" thickBot="1">
      <c r="A107" s="711">
        <v>1</v>
      </c>
      <c r="B107" s="712">
        <f>A107*3.3</f>
        <v>3.3</v>
      </c>
      <c r="C107" s="712"/>
      <c r="D107" s="712">
        <f>D99/B107*1.1</f>
        <v>0</v>
      </c>
      <c r="E107" s="715">
        <v>1</v>
      </c>
      <c r="F107" s="712"/>
      <c r="G107" s="716">
        <f>D107*E107</f>
        <v>0</v>
      </c>
    </row>
    <row r="108" spans="1:7" ht="15.6" thickTop="1" thickBot="1">
      <c r="A108"/>
      <c r="B108"/>
      <c r="C108"/>
      <c r="D108"/>
      <c r="E108"/>
      <c r="F108"/>
      <c r="G108"/>
    </row>
    <row r="109" spans="1:7" ht="18.600000000000001" thickTop="1">
      <c r="A109" s="61" t="s">
        <v>135</v>
      </c>
      <c r="B109" s="58"/>
      <c r="C109" s="55" t="s">
        <v>60</v>
      </c>
      <c r="D109" s="11"/>
      <c r="E109" s="11"/>
      <c r="F109" s="11"/>
      <c r="G109" s="12"/>
    </row>
    <row r="110" spans="1:7">
      <c r="A110" s="708" t="s">
        <v>136</v>
      </c>
      <c r="B110" s="709" t="s">
        <v>118</v>
      </c>
      <c r="C110" s="709" t="s">
        <v>137</v>
      </c>
      <c r="D110" s="709"/>
      <c r="E110" s="709" t="s">
        <v>138</v>
      </c>
      <c r="F110" s="709" t="s">
        <v>139</v>
      </c>
      <c r="G110" s="710" t="s">
        <v>140</v>
      </c>
    </row>
    <row r="111" spans="1:7" ht="15" thickBot="1">
      <c r="A111" s="711"/>
      <c r="B111" s="712">
        <f>D107</f>
        <v>0</v>
      </c>
      <c r="C111" s="712">
        <f>A111*B111</f>
        <v>0</v>
      </c>
      <c r="D111" s="712"/>
      <c r="E111" s="712">
        <f>C111</f>
        <v>0</v>
      </c>
      <c r="F111" s="715"/>
      <c r="G111" s="716">
        <f>E111*F111</f>
        <v>0</v>
      </c>
    </row>
    <row r="112" spans="1:7" ht="15.6" thickTop="1" thickBot="1">
      <c r="A112"/>
      <c r="B112"/>
      <c r="C112"/>
      <c r="D112"/>
      <c r="E112"/>
      <c r="F112"/>
      <c r="G112"/>
    </row>
    <row r="113" spans="1:8" ht="18.600000000000001" thickTop="1">
      <c r="A113" s="61" t="str">
        <f>A76</f>
        <v xml:space="preserve">Corner Hardware </v>
      </c>
      <c r="B113" s="58"/>
      <c r="C113" s="55" t="s">
        <v>60</v>
      </c>
      <c r="D113" s="11"/>
      <c r="E113" s="11"/>
      <c r="F113" s="11"/>
      <c r="G113" s="12"/>
    </row>
    <row r="114" spans="1:8">
      <c r="A114" s="708" t="s">
        <v>136</v>
      </c>
      <c r="B114" s="709" t="s">
        <v>142</v>
      </c>
      <c r="C114" s="709" t="s">
        <v>143</v>
      </c>
      <c r="D114" s="709"/>
      <c r="E114" s="709" t="s">
        <v>138</v>
      </c>
      <c r="F114" s="709" t="s">
        <v>139</v>
      </c>
      <c r="G114" s="710" t="s">
        <v>152</v>
      </c>
    </row>
    <row r="115" spans="1:8" ht="15" thickBot="1">
      <c r="A115" s="711"/>
      <c r="B115" s="717"/>
      <c r="C115" s="718"/>
      <c r="D115" s="714"/>
      <c r="E115" s="719"/>
      <c r="F115" s="715"/>
      <c r="G115" s="716">
        <f>(B115*E115*F115)+(B115*C115)</f>
        <v>0</v>
      </c>
    </row>
    <row r="116" spans="1:8" ht="15.6" thickTop="1" thickBot="1">
      <c r="A116"/>
      <c r="B116"/>
      <c r="C116"/>
      <c r="D116"/>
      <c r="E116"/>
      <c r="F116"/>
      <c r="G116"/>
    </row>
    <row r="117" spans="1:8" ht="18.600000000000001" thickTop="1">
      <c r="A117" s="63" t="s">
        <v>145</v>
      </c>
      <c r="B117" s="64"/>
      <c r="C117" s="55" t="s">
        <v>60</v>
      </c>
      <c r="D117" s="11"/>
      <c r="E117" s="11"/>
      <c r="F117" s="11"/>
      <c r="G117" s="12"/>
    </row>
    <row r="118" spans="1:8">
      <c r="A118" s="720" t="s">
        <v>116</v>
      </c>
      <c r="B118" s="721" t="s">
        <v>117</v>
      </c>
      <c r="C118" s="721"/>
      <c r="D118" s="722"/>
      <c r="E118" s="722"/>
      <c r="F118" s="722" t="s">
        <v>91</v>
      </c>
      <c r="G118" s="723" t="s">
        <v>78</v>
      </c>
      <c r="H118" s="9"/>
    </row>
    <row r="119" spans="1:8">
      <c r="A119" s="724"/>
      <c r="B119" s="725"/>
      <c r="C119" s="721"/>
      <c r="D119" s="726"/>
      <c r="E119" s="726"/>
      <c r="F119" s="725"/>
      <c r="G119" s="727">
        <f>B119*F119</f>
        <v>0</v>
      </c>
      <c r="H119" s="9"/>
    </row>
    <row r="120" spans="1:8" ht="15" thickBot="1">
      <c r="A120" s="728"/>
      <c r="B120" s="729"/>
      <c r="C120" s="704"/>
      <c r="D120" s="730"/>
      <c r="E120" s="730"/>
      <c r="F120" s="729"/>
      <c r="G120" s="731">
        <f>B120*F120</f>
        <v>0</v>
      </c>
      <c r="H120" s="9"/>
    </row>
    <row r="121" spans="1:8" ht="15.6" thickTop="1" thickBot="1">
      <c r="A121" s="732"/>
      <c r="B121" s="733"/>
      <c r="C121" s="704"/>
      <c r="D121" s="730"/>
      <c r="E121" s="730"/>
      <c r="F121" s="733" t="s">
        <v>78</v>
      </c>
      <c r="G121" s="731">
        <f>G119+G120</f>
        <v>0</v>
      </c>
    </row>
    <row r="122" spans="1:8" ht="15.6" thickTop="1" thickBot="1">
      <c r="A122"/>
      <c r="B122"/>
      <c r="C122"/>
      <c r="D122"/>
      <c r="E122"/>
      <c r="F122"/>
      <c r="G122"/>
    </row>
    <row r="123" spans="1:8" ht="18.600000000000001" thickTop="1">
      <c r="A123" s="65" t="s">
        <v>120</v>
      </c>
      <c r="B123" s="23"/>
      <c r="C123" s="55" t="s">
        <v>60</v>
      </c>
      <c r="D123" s="11"/>
      <c r="E123" s="11"/>
      <c r="F123" s="11"/>
      <c r="G123" s="14"/>
    </row>
    <row r="124" spans="1:8">
      <c r="A124" s="624"/>
      <c r="B124" s="721" t="s">
        <v>147</v>
      </c>
      <c r="C124" s="721" t="s">
        <v>148</v>
      </c>
      <c r="D124" s="721" t="s">
        <v>60</v>
      </c>
      <c r="E124" s="721"/>
      <c r="F124" s="734"/>
      <c r="G124" s="735" t="s">
        <v>146</v>
      </c>
    </row>
    <row r="125" spans="1:8">
      <c r="A125" s="724" t="s">
        <v>149</v>
      </c>
      <c r="B125" s="625"/>
      <c r="C125" s="736"/>
      <c r="D125" s="737"/>
      <c r="E125" s="738"/>
      <c r="F125" s="738"/>
      <c r="G125" s="739">
        <f>B125*C125</f>
        <v>0</v>
      </c>
    </row>
    <row r="126" spans="1:8">
      <c r="A126" s="339" t="s">
        <v>150</v>
      </c>
      <c r="B126" s="340"/>
      <c r="C126" s="341"/>
      <c r="D126" s="342"/>
      <c r="E126" s="13"/>
      <c r="F126" s="13"/>
      <c r="G126" s="739">
        <f>B126*C126</f>
        <v>0</v>
      </c>
    </row>
    <row r="127" spans="1:8">
      <c r="A127" s="724"/>
      <c r="B127" s="340"/>
      <c r="C127" s="341"/>
      <c r="D127" s="342"/>
      <c r="E127" s="13"/>
      <c r="F127" s="13"/>
      <c r="G127" s="739">
        <f t="shared" ref="G127:G129" si="3">B127*C127</f>
        <v>0</v>
      </c>
    </row>
    <row r="128" spans="1:8">
      <c r="A128" s="339"/>
      <c r="B128" s="340"/>
      <c r="C128" s="341"/>
      <c r="D128" s="342"/>
      <c r="E128" s="13"/>
      <c r="F128" s="13"/>
      <c r="G128" s="739">
        <f t="shared" si="3"/>
        <v>0</v>
      </c>
    </row>
    <row r="129" spans="1:7">
      <c r="A129" s="339"/>
      <c r="B129" s="340"/>
      <c r="C129" s="341"/>
      <c r="D129" s="342"/>
      <c r="E129" s="13"/>
      <c r="F129" s="13"/>
      <c r="G129" s="739">
        <f t="shared" si="3"/>
        <v>0</v>
      </c>
    </row>
    <row r="130" spans="1:7" ht="15" thickBot="1">
      <c r="A130" s="728"/>
      <c r="B130" s="636"/>
      <c r="C130" s="740"/>
      <c r="D130" s="741"/>
      <c r="E130" s="742"/>
      <c r="F130" s="742"/>
      <c r="G130" s="739">
        <f>B130*C130</f>
        <v>0</v>
      </c>
    </row>
    <row r="131" spans="1:7" ht="15.6" thickTop="1" thickBot="1">
      <c r="A131" s="67"/>
      <c r="B131" s="68"/>
      <c r="C131" s="69"/>
      <c r="D131" s="74"/>
      <c r="E131" s="68"/>
      <c r="F131" s="68" t="s">
        <v>78</v>
      </c>
      <c r="G131" s="743">
        <f>SUM(G125:G130)</f>
        <v>0</v>
      </c>
    </row>
    <row r="132" spans="1:7" ht="27" thickTop="1" thickBot="1">
      <c r="A132" s="494" t="str">
        <f>A37</f>
        <v>Fence Type 3 (Rename)</v>
      </c>
      <c r="B132" s="495"/>
      <c r="C132" s="495"/>
      <c r="D132" s="495"/>
      <c r="E132" s="495"/>
      <c r="F132" s="495"/>
      <c r="G132" s="496"/>
    </row>
    <row r="133" spans="1:7" ht="18.600000000000001" thickTop="1">
      <c r="A133" s="45" t="s">
        <v>122</v>
      </c>
      <c r="B133" s="46"/>
      <c r="C133" s="47" t="s">
        <v>123</v>
      </c>
      <c r="D133" s="46" t="s">
        <v>124</v>
      </c>
      <c r="E133" s="48"/>
      <c r="F133" s="48"/>
      <c r="G133" s="49"/>
    </row>
    <row r="134" spans="1:7" ht="15" thickBot="1">
      <c r="A134" s="50"/>
      <c r="B134" s="51"/>
      <c r="C134" s="706">
        <f>B37</f>
        <v>0</v>
      </c>
      <c r="D134" s="707">
        <f>C134*3.3</f>
        <v>0</v>
      </c>
      <c r="E134" s="51"/>
      <c r="F134" s="51"/>
      <c r="G134" s="52"/>
    </row>
    <row r="135" spans="1:7" ht="18.600000000000001" thickTop="1">
      <c r="A135" s="497" t="s">
        <v>115</v>
      </c>
      <c r="B135" s="498"/>
      <c r="C135" s="55" t="s">
        <v>60</v>
      </c>
      <c r="D135" s="11"/>
      <c r="E135" s="11"/>
      <c r="F135" s="11"/>
      <c r="G135" s="12"/>
    </row>
    <row r="136" spans="1:7">
      <c r="A136" s="708" t="s">
        <v>125</v>
      </c>
      <c r="B136" s="709" t="s">
        <v>123</v>
      </c>
      <c r="C136" s="709" t="s">
        <v>124</v>
      </c>
      <c r="D136" s="709" t="s">
        <v>126</v>
      </c>
      <c r="E136" s="709" t="s">
        <v>127</v>
      </c>
      <c r="F136" s="709" t="s">
        <v>128</v>
      </c>
      <c r="G136" s="710" t="s">
        <v>153</v>
      </c>
    </row>
    <row r="137" spans="1:7" ht="15" thickBot="1">
      <c r="A137" s="711">
        <v>1</v>
      </c>
      <c r="B137" s="712">
        <f>A137*C134</f>
        <v>0</v>
      </c>
      <c r="C137" s="712">
        <f>B137*3.3</f>
        <v>0</v>
      </c>
      <c r="D137" s="713">
        <v>1</v>
      </c>
      <c r="E137" s="714">
        <f>B137/D137</f>
        <v>0</v>
      </c>
      <c r="F137" s="715">
        <v>1</v>
      </c>
      <c r="G137" s="716">
        <f>E137*F137</f>
        <v>0</v>
      </c>
    </row>
    <row r="138" spans="1:7" ht="11.1" customHeight="1" thickTop="1" thickBot="1">
      <c r="A138"/>
      <c r="B138"/>
      <c r="C138"/>
      <c r="D138"/>
      <c r="E138"/>
      <c r="F138"/>
      <c r="G138"/>
    </row>
    <row r="139" spans="1:7" ht="18.600000000000001" thickTop="1">
      <c r="A139" s="61" t="s">
        <v>130</v>
      </c>
      <c r="B139" s="58"/>
      <c r="C139" s="55" t="s">
        <v>60</v>
      </c>
      <c r="D139" s="11"/>
      <c r="E139" s="11"/>
      <c r="F139" s="11"/>
      <c r="G139" s="12"/>
    </row>
    <row r="140" spans="1:7">
      <c r="A140" s="749" t="s">
        <v>131</v>
      </c>
      <c r="B140" s="750"/>
      <c r="C140" s="747"/>
      <c r="D140" s="747"/>
      <c r="E140" s="747"/>
      <c r="F140" s="747"/>
      <c r="G140" s="748"/>
    </row>
    <row r="141" spans="1:7">
      <c r="A141" s="751" t="s">
        <v>123</v>
      </c>
      <c r="B141" s="747" t="s">
        <v>124</v>
      </c>
      <c r="C141" s="747"/>
      <c r="D141" s="747" t="s">
        <v>132</v>
      </c>
      <c r="E141" s="747" t="s">
        <v>133</v>
      </c>
      <c r="F141" s="747"/>
      <c r="G141" s="748" t="s">
        <v>134</v>
      </c>
    </row>
    <row r="142" spans="1:7" ht="15" thickBot="1">
      <c r="A142" s="752">
        <v>1</v>
      </c>
      <c r="B142" s="753">
        <f>A142*3.3</f>
        <v>3.3</v>
      </c>
      <c r="C142" s="753"/>
      <c r="D142" s="754">
        <f>D134/B142*1.1</f>
        <v>0</v>
      </c>
      <c r="E142" s="755">
        <v>1</v>
      </c>
      <c r="F142" s="753"/>
      <c r="G142" s="756">
        <f>D142*E142</f>
        <v>0</v>
      </c>
    </row>
    <row r="143" spans="1:7" ht="12" customHeight="1" thickTop="1" thickBot="1">
      <c r="A143"/>
      <c r="B143"/>
      <c r="C143"/>
      <c r="D143"/>
      <c r="E143"/>
      <c r="F143"/>
      <c r="G143"/>
    </row>
    <row r="144" spans="1:7" ht="18.600000000000001" thickTop="1">
      <c r="A144" s="61" t="s">
        <v>135</v>
      </c>
      <c r="B144" s="58"/>
      <c r="C144" s="55" t="s">
        <v>60</v>
      </c>
      <c r="D144" s="11"/>
      <c r="E144" s="11"/>
      <c r="F144" s="11"/>
      <c r="G144" s="12"/>
    </row>
    <row r="145" spans="1:8">
      <c r="A145" s="708" t="s">
        <v>136</v>
      </c>
      <c r="B145" s="709" t="s">
        <v>118</v>
      </c>
      <c r="C145" s="709" t="s">
        <v>137</v>
      </c>
      <c r="D145" s="709"/>
      <c r="E145" s="709" t="s">
        <v>138</v>
      </c>
      <c r="F145" s="709" t="s">
        <v>139</v>
      </c>
      <c r="G145" s="710" t="s">
        <v>140</v>
      </c>
    </row>
    <row r="146" spans="1:8" ht="15" thickBot="1">
      <c r="A146" s="711"/>
      <c r="B146" s="714">
        <f>D142</f>
        <v>0</v>
      </c>
      <c r="C146" s="714">
        <f>A146*B146</f>
        <v>0</v>
      </c>
      <c r="D146" s="714"/>
      <c r="E146" s="714">
        <f>C146</f>
        <v>0</v>
      </c>
      <c r="F146" s="715"/>
      <c r="G146" s="716">
        <f>E146*F146</f>
        <v>0</v>
      </c>
    </row>
    <row r="147" spans="1:8" ht="9.6" customHeight="1" thickTop="1" thickBot="1">
      <c r="A147"/>
      <c r="B147"/>
      <c r="C147"/>
      <c r="D147"/>
      <c r="E147"/>
      <c r="F147"/>
      <c r="G147"/>
    </row>
    <row r="148" spans="1:8" ht="18.600000000000001" thickTop="1">
      <c r="A148" s="61" t="str">
        <f>A113</f>
        <v xml:space="preserve">Corner Hardware </v>
      </c>
      <c r="B148" s="58"/>
      <c r="C148" s="55" t="s">
        <v>60</v>
      </c>
      <c r="D148" s="56"/>
      <c r="E148" s="56"/>
      <c r="F148" s="56"/>
      <c r="G148" s="57"/>
    </row>
    <row r="149" spans="1:8">
      <c r="A149" s="708" t="s">
        <v>136</v>
      </c>
      <c r="B149" s="709" t="s">
        <v>142</v>
      </c>
      <c r="C149" s="709" t="s">
        <v>143</v>
      </c>
      <c r="D149" s="709"/>
      <c r="E149" s="709" t="s">
        <v>138</v>
      </c>
      <c r="F149" s="709" t="s">
        <v>139</v>
      </c>
      <c r="G149" s="710" t="s">
        <v>152</v>
      </c>
    </row>
    <row r="150" spans="1:8" ht="15" thickBot="1">
      <c r="A150" s="711" t="s">
        <v>154</v>
      </c>
      <c r="B150" s="717"/>
      <c r="C150" s="718">
        <v>12</v>
      </c>
      <c r="D150" s="714"/>
      <c r="E150" s="719"/>
      <c r="F150" s="715"/>
      <c r="G150" s="716">
        <f>(B150*E150*F150)+(B150*C150)</f>
        <v>0</v>
      </c>
    </row>
    <row r="151" spans="1:8" ht="10.35" customHeight="1" thickTop="1" thickBot="1">
      <c r="A151"/>
      <c r="B151"/>
      <c r="C151"/>
      <c r="D151"/>
      <c r="E151"/>
      <c r="F151"/>
      <c r="G151"/>
    </row>
    <row r="152" spans="1:8" ht="18.600000000000001" thickTop="1">
      <c r="A152" s="63" t="s">
        <v>145</v>
      </c>
      <c r="B152" s="64"/>
      <c r="C152" s="55" t="s">
        <v>60</v>
      </c>
      <c r="D152" s="11"/>
      <c r="E152" s="11"/>
      <c r="F152" s="11"/>
      <c r="G152" s="12"/>
    </row>
    <row r="153" spans="1:8">
      <c r="A153" s="720" t="s">
        <v>116</v>
      </c>
      <c r="B153" s="721" t="s">
        <v>117</v>
      </c>
      <c r="C153" s="721"/>
      <c r="D153" s="722"/>
      <c r="E153" s="722"/>
      <c r="F153" s="722" t="s">
        <v>91</v>
      </c>
      <c r="G153" s="723" t="s">
        <v>78</v>
      </c>
      <c r="H153" s="9"/>
    </row>
    <row r="154" spans="1:8">
      <c r="A154" s="724"/>
      <c r="B154" s="725"/>
      <c r="C154" s="721"/>
      <c r="D154" s="726"/>
      <c r="E154" s="726"/>
      <c r="F154" s="725"/>
      <c r="G154" s="727">
        <f>B154*F154</f>
        <v>0</v>
      </c>
      <c r="H154" s="9"/>
    </row>
    <row r="155" spans="1:8" ht="15" thickBot="1">
      <c r="A155" s="728"/>
      <c r="B155" s="729"/>
      <c r="C155" s="704"/>
      <c r="D155" s="730"/>
      <c r="E155" s="730"/>
      <c r="F155" s="729"/>
      <c r="G155" s="731">
        <f>B155*F155</f>
        <v>0</v>
      </c>
      <c r="H155" s="9"/>
    </row>
    <row r="156" spans="1:8" ht="15.6" thickTop="1" thickBot="1">
      <c r="A156" s="732"/>
      <c r="B156" s="733"/>
      <c r="C156" s="704"/>
      <c r="D156" s="730"/>
      <c r="E156" s="730"/>
      <c r="F156" s="733" t="s">
        <v>78</v>
      </c>
      <c r="G156" s="731">
        <f>G154+G155</f>
        <v>0</v>
      </c>
    </row>
    <row r="157" spans="1:8" ht="10.35" customHeight="1" thickTop="1" thickBot="1">
      <c r="A157" s="75"/>
      <c r="B157" s="76"/>
      <c r="C157" s="77"/>
      <c r="D157" s="78"/>
      <c r="E157" s="78"/>
      <c r="F157" s="76"/>
      <c r="G157" s="6"/>
    </row>
    <row r="158" spans="1:8" ht="18.600000000000001" thickTop="1">
      <c r="A158" s="65" t="s">
        <v>120</v>
      </c>
      <c r="B158" s="23"/>
      <c r="C158" s="55" t="s">
        <v>60</v>
      </c>
      <c r="D158" s="11"/>
      <c r="E158" s="11"/>
      <c r="F158" s="11"/>
      <c r="G158" s="14"/>
    </row>
    <row r="159" spans="1:8">
      <c r="A159" s="624"/>
      <c r="B159" s="721" t="s">
        <v>147</v>
      </c>
      <c r="C159" s="721" t="s">
        <v>148</v>
      </c>
      <c r="D159" s="721" t="s">
        <v>60</v>
      </c>
      <c r="E159" s="721"/>
      <c r="F159" s="734"/>
      <c r="G159" s="735" t="s">
        <v>146</v>
      </c>
    </row>
    <row r="160" spans="1:8">
      <c r="A160" s="724" t="s">
        <v>149</v>
      </c>
      <c r="B160" s="625"/>
      <c r="C160" s="736"/>
      <c r="D160" s="737"/>
      <c r="E160" s="738"/>
      <c r="F160" s="738"/>
      <c r="G160" s="739">
        <f>B160*C160</f>
        <v>0</v>
      </c>
    </row>
    <row r="161" spans="1:8">
      <c r="A161" s="339" t="s">
        <v>150</v>
      </c>
      <c r="B161" s="340"/>
      <c r="C161" s="341"/>
      <c r="D161" s="342"/>
      <c r="E161" s="13"/>
      <c r="F161" s="13"/>
      <c r="G161" s="739">
        <f>B161*C161</f>
        <v>0</v>
      </c>
      <c r="H161" s="9"/>
    </row>
    <row r="162" spans="1:8">
      <c r="A162" s="724"/>
      <c r="B162" s="340"/>
      <c r="C162" s="341"/>
      <c r="D162" s="342"/>
      <c r="E162" s="13"/>
      <c r="F162" s="13"/>
      <c r="G162" s="739">
        <f t="shared" ref="G162:G164" si="4">B162*C162</f>
        <v>0</v>
      </c>
    </row>
    <row r="163" spans="1:8">
      <c r="A163" s="339"/>
      <c r="B163" s="340"/>
      <c r="C163" s="341"/>
      <c r="D163" s="342"/>
      <c r="E163" s="13"/>
      <c r="F163" s="13"/>
      <c r="G163" s="739">
        <f t="shared" si="4"/>
        <v>0</v>
      </c>
    </row>
    <row r="164" spans="1:8">
      <c r="A164" s="339"/>
      <c r="B164" s="340"/>
      <c r="C164" s="341"/>
      <c r="D164" s="342"/>
      <c r="E164" s="13"/>
      <c r="F164" s="13"/>
      <c r="G164" s="739">
        <f t="shared" si="4"/>
        <v>0</v>
      </c>
    </row>
    <row r="165" spans="1:8" ht="15" thickBot="1">
      <c r="A165" s="728"/>
      <c r="B165" s="636"/>
      <c r="C165" s="740"/>
      <c r="D165" s="741"/>
      <c r="E165" s="742"/>
      <c r="F165" s="742"/>
      <c r="G165" s="739">
        <f>B165*C165</f>
        <v>0</v>
      </c>
    </row>
    <row r="166" spans="1:8" ht="15.6" thickTop="1" thickBot="1">
      <c r="A166" s="67"/>
      <c r="B166" s="68"/>
      <c r="C166" s="69"/>
      <c r="D166" s="74"/>
      <c r="E166" s="68"/>
      <c r="F166" s="68" t="s">
        <v>78</v>
      </c>
      <c r="G166" s="743">
        <f>SUM(G160:G165)</f>
        <v>0</v>
      </c>
    </row>
    <row r="167" spans="1:8" ht="15" thickTop="1"/>
    <row r="175" spans="1:8">
      <c r="C175" s="1" t="s">
        <v>76</v>
      </c>
    </row>
    <row r="176" spans="1:8" ht="15"/>
  </sheetData>
  <sheetProtection sheet="1" objects="1" scenarios="1"/>
  <protectedRanges>
    <protectedRange sqref="A6:C19" name="Range1"/>
    <protectedRange sqref="A23:C28" name="Range2"/>
    <protectedRange sqref="A35:B37" name="Range3"/>
    <protectedRange sqref="G34" name="Range4"/>
    <protectedRange sqref="G37" name="Range5"/>
    <protectedRange sqref="D43:F56" name="Range6"/>
    <protectedRange sqref="A55:B55" name="Range7"/>
    <protectedRange sqref="A59" name="Range8"/>
    <protectedRange sqref="A65" name="Range9"/>
    <protectedRange sqref="D65" name="Range10"/>
    <protectedRange sqref="F65" name="Range11"/>
    <protectedRange sqref="D63:G63" name="Range12"/>
    <protectedRange sqref="A59:G166" name="Range13"/>
  </protectedRanges>
  <mergeCells count="13">
    <mergeCell ref="J33:K49"/>
    <mergeCell ref="A32:E32"/>
    <mergeCell ref="A4:C4"/>
    <mergeCell ref="A21:C21"/>
    <mergeCell ref="A140:B140"/>
    <mergeCell ref="A59:G59"/>
    <mergeCell ref="A97:G97"/>
    <mergeCell ref="A132:G132"/>
    <mergeCell ref="A135:B135"/>
    <mergeCell ref="A67:C67"/>
    <mergeCell ref="A68:B68"/>
    <mergeCell ref="A105:B105"/>
    <mergeCell ref="F5:G21"/>
  </mergeCells>
  <pageMargins left="0.70866141732283472" right="0.70866141732283472" top="0.35433070866141736" bottom="0.19685039370078741" header="0.31496062992125984" footer="0.31496062992125984"/>
  <pageSetup scale="6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673F-17F5-4104-B7C3-AF021195863E}">
  <sheetPr>
    <tabColor theme="9" tint="0.79998168889431442"/>
  </sheetPr>
  <dimension ref="A1:M46"/>
  <sheetViews>
    <sheetView topLeftCell="A3" workbookViewId="0"/>
  </sheetViews>
  <sheetFormatPr defaultColWidth="8.85546875" defaultRowHeight="14.45"/>
  <cols>
    <col min="1" max="1" width="23.140625" style="1" customWidth="1"/>
    <col min="2" max="2" width="9" style="1" customWidth="1"/>
    <col min="3" max="3" width="26.85546875" style="1" customWidth="1"/>
    <col min="4" max="4" width="30.140625" style="1" customWidth="1"/>
    <col min="5" max="5" width="10.5703125" style="1" customWidth="1"/>
    <col min="6" max="7" width="8.85546875" style="1"/>
    <col min="8" max="8" width="16.5703125" style="1" customWidth="1"/>
    <col min="9" max="16384" width="8.85546875" style="1"/>
  </cols>
  <sheetData>
    <row r="1" spans="1:13" ht="32.25" customHeight="1">
      <c r="A1" s="20"/>
      <c r="B1" s="516" t="s">
        <v>155</v>
      </c>
      <c r="C1" s="516"/>
      <c r="D1" s="20"/>
    </row>
    <row r="2" spans="1:13" ht="21" customHeight="1">
      <c r="A2" s="20"/>
      <c r="B2" s="517"/>
      <c r="C2" s="517"/>
      <c r="D2" s="20"/>
    </row>
    <row r="3" spans="1:13" ht="26.25">
      <c r="A3" s="197" t="s">
        <v>64</v>
      </c>
      <c r="B3" s="430">
        <f>'Herd Plan'!B6</f>
        <v>0</v>
      </c>
      <c r="C3" s="430"/>
      <c r="D3" s="227" t="s">
        <v>156</v>
      </c>
      <c r="E3" s="248">
        <f>'Herd Plan'!E4</f>
        <v>0</v>
      </c>
      <c r="F3" s="201"/>
      <c r="G3" s="198"/>
      <c r="H3" s="198"/>
    </row>
    <row r="4" spans="1:13" ht="9.75" customHeight="1">
      <c r="A4" s="284"/>
      <c r="B4" s="252"/>
      <c r="C4" s="252"/>
      <c r="D4" s="285"/>
      <c r="E4" s="225"/>
      <c r="F4" s="226"/>
      <c r="G4" s="224"/>
    </row>
    <row r="5" spans="1:13" ht="17.25" customHeight="1">
      <c r="A5" s="489" t="s">
        <v>88</v>
      </c>
      <c r="B5" s="490"/>
      <c r="C5" s="490"/>
      <c r="D5" s="283"/>
      <c r="E5" s="225"/>
      <c r="F5" s="226"/>
      <c r="G5" s="224"/>
    </row>
    <row r="6" spans="1:13" ht="15" customHeight="1">
      <c r="A6" s="25" t="s">
        <v>157</v>
      </c>
      <c r="B6" s="38" t="s">
        <v>90</v>
      </c>
      <c r="C6" s="321" t="s">
        <v>91</v>
      </c>
      <c r="D6" s="286" t="s">
        <v>78</v>
      </c>
      <c r="F6" s="504" t="s">
        <v>158</v>
      </c>
      <c r="G6" s="505"/>
      <c r="H6" s="506"/>
    </row>
    <row r="7" spans="1:13" ht="15.75" customHeight="1">
      <c r="A7" s="328"/>
      <c r="B7" s="15"/>
      <c r="C7" s="334"/>
      <c r="D7" s="28">
        <f>B7*C7</f>
        <v>0</v>
      </c>
      <c r="F7" s="507"/>
      <c r="G7" s="508"/>
      <c r="H7" s="509"/>
      <c r="I7" s="24"/>
      <c r="J7" s="24"/>
      <c r="K7" s="24"/>
      <c r="L7" s="24"/>
      <c r="M7" s="24"/>
    </row>
    <row r="8" spans="1:13" ht="15" customHeight="1">
      <c r="A8" s="664"/>
      <c r="B8" s="665"/>
      <c r="C8" s="666"/>
      <c r="D8" s="28">
        <f t="shared" ref="D8:D29" si="0">B8*C8</f>
        <v>0</v>
      </c>
      <c r="F8" s="507"/>
      <c r="G8" s="508"/>
      <c r="H8" s="509"/>
    </row>
    <row r="9" spans="1:13" ht="15" customHeight="1">
      <c r="A9" s="664"/>
      <c r="B9" s="665"/>
      <c r="C9" s="666"/>
      <c r="D9" s="28">
        <f t="shared" si="0"/>
        <v>0</v>
      </c>
      <c r="F9" s="507"/>
      <c r="G9" s="508"/>
      <c r="H9" s="509"/>
    </row>
    <row r="10" spans="1:13" ht="15" customHeight="1">
      <c r="A10" s="664"/>
      <c r="B10" s="665"/>
      <c r="C10" s="666"/>
      <c r="D10" s="28">
        <f t="shared" si="0"/>
        <v>0</v>
      </c>
      <c r="F10" s="507"/>
      <c r="G10" s="508"/>
      <c r="H10" s="509"/>
    </row>
    <row r="11" spans="1:13" ht="15" customHeight="1">
      <c r="A11" s="664"/>
      <c r="B11" s="665"/>
      <c r="C11" s="666"/>
      <c r="D11" s="28">
        <f t="shared" si="0"/>
        <v>0</v>
      </c>
      <c r="F11" s="507"/>
      <c r="G11" s="508"/>
      <c r="H11" s="509"/>
    </row>
    <row r="12" spans="1:13" ht="15" customHeight="1">
      <c r="A12" s="664"/>
      <c r="B12" s="665"/>
      <c r="C12" s="666"/>
      <c r="D12" s="28">
        <f t="shared" si="0"/>
        <v>0</v>
      </c>
      <c r="F12" s="507"/>
      <c r="G12" s="508"/>
      <c r="H12" s="509"/>
    </row>
    <row r="13" spans="1:13" ht="15" customHeight="1">
      <c r="A13" s="664"/>
      <c r="B13" s="665"/>
      <c r="C13" s="666"/>
      <c r="D13" s="28">
        <f t="shared" si="0"/>
        <v>0</v>
      </c>
      <c r="F13" s="507"/>
      <c r="G13" s="508"/>
      <c r="H13" s="509"/>
    </row>
    <row r="14" spans="1:13" ht="15" customHeight="1">
      <c r="A14" s="664"/>
      <c r="B14" s="665"/>
      <c r="C14" s="666"/>
      <c r="D14" s="28">
        <f t="shared" si="0"/>
        <v>0</v>
      </c>
      <c r="F14" s="507"/>
      <c r="G14" s="508"/>
      <c r="H14" s="509"/>
    </row>
    <row r="15" spans="1:13" ht="15" customHeight="1">
      <c r="A15" s="664"/>
      <c r="B15" s="665"/>
      <c r="C15" s="666"/>
      <c r="D15" s="28">
        <f t="shared" si="0"/>
        <v>0</v>
      </c>
      <c r="F15" s="507"/>
      <c r="G15" s="508"/>
      <c r="H15" s="509"/>
    </row>
    <row r="16" spans="1:13" ht="15" customHeight="1">
      <c r="A16" s="664"/>
      <c r="B16" s="665"/>
      <c r="C16" s="666"/>
      <c r="D16" s="28">
        <f t="shared" si="0"/>
        <v>0</v>
      </c>
      <c r="F16" s="507"/>
      <c r="G16" s="508"/>
      <c r="H16" s="509"/>
    </row>
    <row r="17" spans="1:8" ht="15" customHeight="1">
      <c r="A17" s="664"/>
      <c r="B17" s="665"/>
      <c r="C17" s="666"/>
      <c r="D17" s="28">
        <f t="shared" si="0"/>
        <v>0</v>
      </c>
      <c r="F17" s="507"/>
      <c r="G17" s="508"/>
      <c r="H17" s="509"/>
    </row>
    <row r="18" spans="1:8" ht="15" customHeight="1">
      <c r="A18" s="664"/>
      <c r="B18" s="665"/>
      <c r="C18" s="666"/>
      <c r="D18" s="28">
        <f t="shared" si="0"/>
        <v>0</v>
      </c>
      <c r="F18" s="507"/>
      <c r="G18" s="508"/>
      <c r="H18" s="509"/>
    </row>
    <row r="19" spans="1:8" ht="15" customHeight="1">
      <c r="A19" s="664"/>
      <c r="B19" s="665"/>
      <c r="C19" s="666"/>
      <c r="D19" s="28">
        <f t="shared" si="0"/>
        <v>0</v>
      </c>
      <c r="F19" s="507"/>
      <c r="G19" s="508"/>
      <c r="H19" s="509"/>
    </row>
    <row r="20" spans="1:8" ht="15" customHeight="1">
      <c r="A20" s="335"/>
      <c r="B20" s="665"/>
      <c r="C20" s="666"/>
      <c r="D20" s="29">
        <f t="shared" si="0"/>
        <v>0</v>
      </c>
      <c r="F20" s="507"/>
      <c r="G20" s="508"/>
      <c r="H20" s="509"/>
    </row>
    <row r="21" spans="1:8" ht="15.75" customHeight="1">
      <c r="A21" s="30" t="s">
        <v>93</v>
      </c>
      <c r="B21" s="32"/>
      <c r="C21" s="33"/>
      <c r="D21" s="34">
        <f>SUM(D7:D20)</f>
        <v>0</v>
      </c>
      <c r="F21" s="507"/>
      <c r="G21" s="508"/>
      <c r="H21" s="509"/>
    </row>
    <row r="22" spans="1:8" ht="15" customHeight="1">
      <c r="A22" s="491" t="s">
        <v>159</v>
      </c>
      <c r="B22" s="492"/>
      <c r="C22" s="493"/>
      <c r="D22" s="35"/>
      <c r="F22" s="507"/>
      <c r="G22" s="508"/>
      <c r="H22" s="509"/>
    </row>
    <row r="23" spans="1:8" ht="15" customHeight="1">
      <c r="A23" s="757" t="s">
        <v>157</v>
      </c>
      <c r="B23" s="343" t="s">
        <v>90</v>
      </c>
      <c r="C23" s="344" t="s">
        <v>91</v>
      </c>
      <c r="D23" s="36"/>
      <c r="F23" s="507"/>
      <c r="G23" s="508"/>
      <c r="H23" s="509"/>
    </row>
    <row r="24" spans="1:8" ht="15.6" customHeight="1">
      <c r="A24" s="664"/>
      <c r="B24" s="665"/>
      <c r="C24" s="666"/>
      <c r="D24" s="28">
        <f t="shared" si="0"/>
        <v>0</v>
      </c>
      <c r="F24" s="507"/>
      <c r="G24" s="508"/>
      <c r="H24" s="509"/>
    </row>
    <row r="25" spans="1:8" ht="15.6" customHeight="1">
      <c r="A25" s="664"/>
      <c r="B25" s="665"/>
      <c r="C25" s="666"/>
      <c r="D25" s="28">
        <f t="shared" si="0"/>
        <v>0</v>
      </c>
      <c r="F25" s="507"/>
      <c r="G25" s="508"/>
      <c r="H25" s="509"/>
    </row>
    <row r="26" spans="1:8" ht="15.6" customHeight="1">
      <c r="A26" s="664"/>
      <c r="B26" s="665"/>
      <c r="C26" s="666"/>
      <c r="D26" s="28">
        <f t="shared" si="0"/>
        <v>0</v>
      </c>
      <c r="F26" s="507"/>
      <c r="G26" s="508"/>
      <c r="H26" s="509"/>
    </row>
    <row r="27" spans="1:8" ht="15.6" customHeight="1">
      <c r="A27" s="664"/>
      <c r="B27" s="665"/>
      <c r="C27" s="666"/>
      <c r="D27" s="28">
        <f t="shared" si="0"/>
        <v>0</v>
      </c>
      <c r="F27" s="507"/>
      <c r="G27" s="508"/>
      <c r="H27" s="509"/>
    </row>
    <row r="28" spans="1:8" ht="15.6" customHeight="1">
      <c r="A28" s="664"/>
      <c r="B28" s="665"/>
      <c r="C28" s="666"/>
      <c r="D28" s="28">
        <f t="shared" si="0"/>
        <v>0</v>
      </c>
      <c r="F28" s="507"/>
      <c r="G28" s="508"/>
      <c r="H28" s="509"/>
    </row>
    <row r="29" spans="1:8" ht="15.6" customHeight="1">
      <c r="A29" s="664" t="s">
        <v>160</v>
      </c>
      <c r="B29" s="665"/>
      <c r="C29" s="666"/>
      <c r="D29" s="28">
        <f t="shared" si="0"/>
        <v>0</v>
      </c>
      <c r="F29" s="507"/>
      <c r="G29" s="508"/>
      <c r="H29" s="509"/>
    </row>
    <row r="30" spans="1:8" ht="16.149999999999999" customHeight="1">
      <c r="A30" s="667" t="s">
        <v>95</v>
      </c>
      <c r="B30" s="668"/>
      <c r="C30" s="669"/>
      <c r="D30" s="37">
        <f>SUM(D24:D29)</f>
        <v>0</v>
      </c>
      <c r="F30" s="507"/>
      <c r="G30" s="508"/>
      <c r="H30" s="509"/>
    </row>
    <row r="31" spans="1:8" ht="18.600000000000001" customHeight="1">
      <c r="A31" s="670" t="s">
        <v>96</v>
      </c>
      <c r="B31" s="671"/>
      <c r="C31" s="672"/>
      <c r="D31" s="673">
        <f>D21+D30</f>
        <v>0</v>
      </c>
      <c r="F31" s="510"/>
      <c r="G31" s="511"/>
      <c r="H31" s="512"/>
    </row>
    <row r="32" spans="1:8" ht="15"/>
    <row r="33" spans="1:4" s="290" customFormat="1" ht="33" customHeight="1">
      <c r="A33" s="518" t="s">
        <v>161</v>
      </c>
      <c r="B33" s="518"/>
      <c r="C33" s="518"/>
      <c r="D33" s="518"/>
    </row>
    <row r="34" spans="1:4" ht="15">
      <c r="A34" s="513"/>
      <c r="B34" s="514"/>
      <c r="C34" s="514"/>
      <c r="D34" s="515"/>
    </row>
    <row r="35" spans="1:4" ht="15">
      <c r="A35" s="400"/>
      <c r="B35" s="401"/>
      <c r="C35" s="401"/>
      <c r="D35" s="402"/>
    </row>
    <row r="36" spans="1:4" ht="15">
      <c r="A36" s="400"/>
      <c r="B36" s="401"/>
      <c r="C36" s="401"/>
      <c r="D36" s="402"/>
    </row>
    <row r="37" spans="1:4" ht="15">
      <c r="A37" s="400"/>
      <c r="B37" s="401"/>
      <c r="C37" s="401"/>
      <c r="D37" s="402"/>
    </row>
    <row r="38" spans="1:4" ht="15">
      <c r="A38" s="400"/>
      <c r="B38" s="401"/>
      <c r="C38" s="401"/>
      <c r="D38" s="402"/>
    </row>
    <row r="39" spans="1:4" ht="15">
      <c r="A39" s="400"/>
      <c r="B39" s="401"/>
      <c r="C39" s="401"/>
      <c r="D39" s="402"/>
    </row>
    <row r="40" spans="1:4" ht="15">
      <c r="A40" s="400"/>
      <c r="B40" s="401"/>
      <c r="C40" s="401"/>
      <c r="D40" s="402"/>
    </row>
    <row r="41" spans="1:4" ht="15">
      <c r="A41" s="400"/>
      <c r="B41" s="401"/>
      <c r="C41" s="401"/>
      <c r="D41" s="402"/>
    </row>
    <row r="42" spans="1:4" ht="15">
      <c r="A42" s="400"/>
      <c r="B42" s="401"/>
      <c r="C42" s="401"/>
      <c r="D42" s="402"/>
    </row>
    <row r="43" spans="1:4" ht="15">
      <c r="A43" s="400"/>
      <c r="B43" s="401"/>
      <c r="C43" s="401"/>
      <c r="D43" s="402"/>
    </row>
    <row r="44" spans="1:4" ht="15" thickBot="1">
      <c r="A44" s="403"/>
      <c r="B44" s="404"/>
      <c r="C44" s="404"/>
      <c r="D44" s="405"/>
    </row>
    <row r="45" spans="1:4" ht="15" thickTop="1"/>
    <row r="46" spans="1:4" ht="15"/>
  </sheetData>
  <sheetProtection sheet="1" objects="1" scenarios="1"/>
  <protectedRanges>
    <protectedRange sqref="A7:C20" name="Range1"/>
    <protectedRange sqref="A34:D44" name="Range2"/>
    <protectedRange sqref="A23:C29" name="Range3"/>
  </protectedRanges>
  <mergeCells count="7">
    <mergeCell ref="F6:H31"/>
    <mergeCell ref="A34:D44"/>
    <mergeCell ref="B3:C3"/>
    <mergeCell ref="B1:C2"/>
    <mergeCell ref="A5:C5"/>
    <mergeCell ref="A22:C22"/>
    <mergeCell ref="A33:D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0BCF-B3FB-4D8F-A2AA-D4BFB8632477}">
  <sheetPr>
    <tabColor theme="9" tint="0.79998168889431442"/>
    <pageSetUpPr fitToPage="1"/>
  </sheetPr>
  <dimension ref="A1:N73"/>
  <sheetViews>
    <sheetView workbookViewId="0">
      <selection activeCell="F1" sqref="F1"/>
    </sheetView>
  </sheetViews>
  <sheetFormatPr defaultColWidth="8.85546875" defaultRowHeight="14.45"/>
  <cols>
    <col min="1" max="1" width="25.5703125" style="1" customWidth="1"/>
    <col min="2" max="2" width="17.85546875" style="1" customWidth="1"/>
    <col min="3" max="3" width="15.7109375" style="1" customWidth="1"/>
    <col min="4" max="4" width="15.5703125" style="1" customWidth="1"/>
    <col min="5" max="5" width="31.28515625" style="1" customWidth="1"/>
    <col min="6" max="6" width="9.140625" style="1" customWidth="1"/>
    <col min="7" max="7" width="17.42578125" style="1" customWidth="1"/>
    <col min="8" max="8" width="28.140625" style="1" customWidth="1"/>
    <col min="9" max="16384" width="8.85546875" style="1"/>
  </cols>
  <sheetData>
    <row r="1" spans="1:14" ht="27" customHeight="1">
      <c r="A1" s="521" t="s">
        <v>162</v>
      </c>
      <c r="B1" s="521"/>
      <c r="C1" s="521"/>
      <c r="D1" s="521"/>
      <c r="E1" s="521"/>
    </row>
    <row r="2" spans="1:14" ht="37.5" customHeight="1">
      <c r="A2" s="522"/>
      <c r="B2" s="522"/>
      <c r="C2" s="522"/>
      <c r="D2" s="522"/>
      <c r="E2" s="522"/>
    </row>
    <row r="3" spans="1:14" ht="26.25">
      <c r="A3" s="197" t="s">
        <v>64</v>
      </c>
      <c r="B3" s="430">
        <f>'Herd Plan'!B6</f>
        <v>0</v>
      </c>
      <c r="C3" s="430"/>
      <c r="D3" s="227" t="s">
        <v>156</v>
      </c>
      <c r="E3" s="248">
        <f>'Herd Plan'!E4</f>
        <v>0</v>
      </c>
      <c r="F3" s="297" t="s">
        <v>163</v>
      </c>
      <c r="G3" s="298"/>
      <c r="H3" s="310">
        <f>'Herd Plan'!B9</f>
        <v>0</v>
      </c>
    </row>
    <row r="4" spans="1:14" ht="24.75" customHeight="1">
      <c r="A4" s="223"/>
      <c r="B4" s="224"/>
      <c r="C4" s="224"/>
      <c r="D4" s="229"/>
      <c r="E4" s="225"/>
      <c r="F4" s="295"/>
      <c r="H4" s="296"/>
    </row>
    <row r="5" spans="1:14" ht="15">
      <c r="A5" s="25" t="s">
        <v>164</v>
      </c>
      <c r="B5" s="26"/>
      <c r="C5" s="317" t="s">
        <v>165</v>
      </c>
      <c r="D5" s="318" t="s">
        <v>166</v>
      </c>
      <c r="E5" s="286" t="s">
        <v>78</v>
      </c>
    </row>
    <row r="6" spans="1:14" ht="16.5" customHeight="1">
      <c r="A6" s="524"/>
      <c r="B6" s="525"/>
      <c r="C6" s="16"/>
      <c r="D6" s="345"/>
      <c r="E6" s="28">
        <f>C6*D6</f>
        <v>0</v>
      </c>
      <c r="G6" s="526" t="s">
        <v>167</v>
      </c>
      <c r="H6" s="526"/>
      <c r="I6" s="24"/>
      <c r="K6" s="24"/>
      <c r="L6" s="24"/>
      <c r="M6" s="24"/>
      <c r="N6" s="24"/>
    </row>
    <row r="7" spans="1:14" ht="15" customHeight="1">
      <c r="A7" s="758"/>
      <c r="B7" s="759"/>
      <c r="C7" s="346"/>
      <c r="D7" s="760"/>
      <c r="E7" s="28">
        <f t="shared" ref="E7:E15" si="0">C7*D7</f>
        <v>0</v>
      </c>
      <c r="G7" s="527"/>
      <c r="H7" s="527"/>
      <c r="I7" s="9"/>
      <c r="J7"/>
    </row>
    <row r="8" spans="1:14" ht="15" customHeight="1">
      <c r="A8" s="758"/>
      <c r="B8" s="759"/>
      <c r="C8" s="346"/>
      <c r="D8" s="760"/>
      <c r="E8" s="28">
        <f t="shared" si="0"/>
        <v>0</v>
      </c>
      <c r="G8" s="527"/>
      <c r="H8" s="527"/>
      <c r="I8" s="9"/>
      <c r="J8"/>
    </row>
    <row r="9" spans="1:14" ht="15" customHeight="1">
      <c r="A9" s="758"/>
      <c r="B9" s="759"/>
      <c r="C9" s="346"/>
      <c r="D9" s="760"/>
      <c r="E9" s="28">
        <f t="shared" si="0"/>
        <v>0</v>
      </c>
      <c r="G9" s="527"/>
      <c r="H9" s="527"/>
      <c r="I9" s="9"/>
      <c r="J9"/>
    </row>
    <row r="10" spans="1:14" ht="15" customHeight="1">
      <c r="A10" s="758"/>
      <c r="B10" s="759"/>
      <c r="C10" s="346"/>
      <c r="D10" s="760"/>
      <c r="E10" s="28">
        <f t="shared" si="0"/>
        <v>0</v>
      </c>
      <c r="G10" s="527"/>
      <c r="H10" s="527"/>
      <c r="I10" s="9"/>
      <c r="J10"/>
    </row>
    <row r="11" spans="1:14" ht="15" customHeight="1">
      <c r="A11" s="758"/>
      <c r="B11" s="759"/>
      <c r="C11" s="346"/>
      <c r="D11" s="760"/>
      <c r="E11" s="28">
        <f t="shared" si="0"/>
        <v>0</v>
      </c>
      <c r="G11" s="527"/>
      <c r="H11" s="527"/>
      <c r="I11" s="9"/>
      <c r="J11"/>
    </row>
    <row r="12" spans="1:14" ht="15" customHeight="1">
      <c r="A12" s="758"/>
      <c r="B12" s="759"/>
      <c r="C12" s="346"/>
      <c r="D12" s="760"/>
      <c r="E12" s="28">
        <f t="shared" si="0"/>
        <v>0</v>
      </c>
      <c r="G12" s="527"/>
      <c r="H12" s="527"/>
      <c r="I12" s="9"/>
      <c r="J12"/>
    </row>
    <row r="13" spans="1:14" ht="15" customHeight="1">
      <c r="A13" s="758"/>
      <c r="B13" s="759"/>
      <c r="C13" s="346"/>
      <c r="D13" s="760"/>
      <c r="E13" s="28">
        <f t="shared" si="0"/>
        <v>0</v>
      </c>
      <c r="G13" s="527"/>
      <c r="H13" s="527"/>
      <c r="I13" s="9"/>
      <c r="J13"/>
    </row>
    <row r="14" spans="1:14" ht="15" customHeight="1">
      <c r="A14" s="758"/>
      <c r="B14" s="759"/>
      <c r="C14" s="346"/>
      <c r="D14" s="760"/>
      <c r="E14" s="28">
        <f t="shared" si="0"/>
        <v>0</v>
      </c>
      <c r="G14" s="527"/>
      <c r="H14" s="527"/>
      <c r="I14" s="9"/>
      <c r="J14"/>
    </row>
    <row r="15" spans="1:14" ht="15" customHeight="1">
      <c r="A15" s="758"/>
      <c r="B15" s="759"/>
      <c r="C15" s="347"/>
      <c r="D15" s="348"/>
      <c r="E15" s="29">
        <f t="shared" si="0"/>
        <v>0</v>
      </c>
      <c r="G15" s="527"/>
      <c r="H15" s="527"/>
      <c r="I15" s="9"/>
      <c r="J15"/>
    </row>
    <row r="16" spans="1:14" ht="15.75" customHeight="1">
      <c r="A16" s="30" t="s">
        <v>168</v>
      </c>
      <c r="B16" s="31"/>
      <c r="C16" s="32"/>
      <c r="D16" s="33"/>
      <c r="E16" s="34">
        <f>SUM(E6:E15)</f>
        <v>0</v>
      </c>
      <c r="G16" s="527"/>
      <c r="H16" s="527"/>
      <c r="I16" s="9"/>
      <c r="J16"/>
    </row>
    <row r="17" spans="1:10" ht="15" customHeight="1">
      <c r="A17" s="315" t="s">
        <v>169</v>
      </c>
      <c r="B17" s="316"/>
      <c r="C17" s="319" t="s">
        <v>147</v>
      </c>
      <c r="D17" s="320" t="s">
        <v>170</v>
      </c>
      <c r="E17" s="286"/>
      <c r="G17" s="527"/>
      <c r="H17" s="527"/>
      <c r="I17" s="9"/>
      <c r="J17"/>
    </row>
    <row r="18" spans="1:10" ht="15" customHeight="1">
      <c r="A18" s="761"/>
      <c r="B18" s="523"/>
      <c r="C18" s="292"/>
      <c r="D18" s="349"/>
      <c r="E18" s="36">
        <f>C18*D18</f>
        <v>0</v>
      </c>
      <c r="G18" s="527"/>
      <c r="H18" s="527"/>
      <c r="I18" s="9"/>
      <c r="J18" s="9"/>
    </row>
    <row r="19" spans="1:10" ht="15" customHeight="1">
      <c r="A19" s="758"/>
      <c r="B19" s="762"/>
      <c r="C19" s="292"/>
      <c r="D19" s="349"/>
      <c r="E19" s="36">
        <f t="shared" ref="E19:E25" si="1">C19*D19</f>
        <v>0</v>
      </c>
      <c r="G19" s="527"/>
      <c r="H19" s="527"/>
      <c r="I19" s="9"/>
      <c r="J19" s="9"/>
    </row>
    <row r="20" spans="1:10" ht="15" customHeight="1">
      <c r="A20" s="758"/>
      <c r="B20" s="762"/>
      <c r="C20" s="292"/>
      <c r="D20" s="349"/>
      <c r="E20" s="36">
        <f t="shared" si="1"/>
        <v>0</v>
      </c>
      <c r="G20" s="527"/>
      <c r="H20" s="527"/>
      <c r="I20" s="9"/>
      <c r="J20" s="9"/>
    </row>
    <row r="21" spans="1:10" ht="15" customHeight="1">
      <c r="A21" s="758"/>
      <c r="B21" s="762"/>
      <c r="C21" s="292"/>
      <c r="D21" s="349"/>
      <c r="E21" s="36">
        <f t="shared" si="1"/>
        <v>0</v>
      </c>
      <c r="G21" s="527"/>
      <c r="H21" s="527"/>
      <c r="I21" s="9"/>
      <c r="J21" s="9"/>
    </row>
    <row r="22" spans="1:10" ht="15" customHeight="1">
      <c r="A22" s="758"/>
      <c r="B22" s="762"/>
      <c r="C22" s="292"/>
      <c r="D22" s="349"/>
      <c r="E22" s="36">
        <f t="shared" si="1"/>
        <v>0</v>
      </c>
      <c r="G22" s="527"/>
      <c r="H22" s="527"/>
      <c r="I22" s="9"/>
      <c r="J22" s="9"/>
    </row>
    <row r="23" spans="1:10" ht="15" customHeight="1">
      <c r="A23" s="758"/>
      <c r="B23" s="762"/>
      <c r="C23" s="292"/>
      <c r="D23" s="349"/>
      <c r="E23" s="36">
        <f t="shared" si="1"/>
        <v>0</v>
      </c>
      <c r="G23" s="527"/>
      <c r="H23" s="527"/>
      <c r="I23" s="9"/>
      <c r="J23" s="9"/>
    </row>
    <row r="24" spans="1:10" ht="15" customHeight="1">
      <c r="A24" s="328"/>
      <c r="B24" s="17"/>
      <c r="C24" s="665"/>
      <c r="D24" s="763"/>
      <c r="E24" s="36">
        <f t="shared" si="1"/>
        <v>0</v>
      </c>
      <c r="G24" s="527"/>
      <c r="H24" s="527"/>
      <c r="I24" s="9"/>
      <c r="J24" s="9"/>
    </row>
    <row r="25" spans="1:10" ht="15" customHeight="1">
      <c r="A25" s="664"/>
      <c r="B25" s="764"/>
      <c r="C25" s="665"/>
      <c r="D25" s="763"/>
      <c r="E25" s="36">
        <f t="shared" si="1"/>
        <v>0</v>
      </c>
      <c r="G25" s="527"/>
      <c r="H25" s="527"/>
      <c r="I25" s="9"/>
      <c r="J25" s="9"/>
    </row>
    <row r="26" spans="1:10" ht="15.75" customHeight="1">
      <c r="A26" s="667" t="s">
        <v>171</v>
      </c>
      <c r="B26" s="765"/>
      <c r="C26" s="668"/>
      <c r="D26" s="669"/>
      <c r="E26" s="37">
        <f>SUM(E18:E25)</f>
        <v>0</v>
      </c>
      <c r="G26" s="527"/>
      <c r="H26" s="527"/>
      <c r="I26" s="9"/>
      <c r="J26" s="9"/>
    </row>
    <row r="27" spans="1:10" ht="18.75">
      <c r="A27" s="670" t="s">
        <v>96</v>
      </c>
      <c r="B27" s="766"/>
      <c r="C27" s="671"/>
      <c r="D27" s="672"/>
      <c r="E27" s="673">
        <f>E16+E26</f>
        <v>0</v>
      </c>
      <c r="G27" s="527"/>
      <c r="H27" s="527"/>
      <c r="I27" s="9"/>
      <c r="J27" s="9"/>
    </row>
    <row r="28" spans="1:10" ht="9.75" customHeight="1">
      <c r="A28" s="264"/>
      <c r="B28" s="264"/>
      <c r="C28"/>
      <c r="D28" s="265"/>
      <c r="E28" s="266"/>
      <c r="G28" s="527"/>
      <c r="H28" s="527"/>
      <c r="I28" s="9"/>
      <c r="J28" s="9"/>
    </row>
    <row r="29" spans="1:10" ht="72" customHeight="1">
      <c r="A29" s="519" t="s">
        <v>172</v>
      </c>
      <c r="B29" s="520"/>
      <c r="C29" s="520"/>
      <c r="D29" s="520"/>
      <c r="E29" s="520"/>
      <c r="G29" s="291"/>
      <c r="H29" s="291"/>
      <c r="I29" s="9"/>
      <c r="J29" s="9"/>
    </row>
    <row r="30" spans="1:10" ht="15" customHeight="1">
      <c r="A30" s="401" t="s">
        <v>173</v>
      </c>
      <c r="B30" s="401"/>
      <c r="C30" s="401"/>
      <c r="D30" s="401"/>
      <c r="E30" s="401"/>
      <c r="G30" s="291"/>
      <c r="H30" s="291"/>
    </row>
    <row r="31" spans="1:10" ht="15" customHeight="1">
      <c r="A31" s="401"/>
      <c r="B31" s="401"/>
      <c r="C31" s="401"/>
      <c r="D31" s="401"/>
      <c r="E31" s="401"/>
      <c r="G31" s="291"/>
      <c r="H31" s="291"/>
    </row>
    <row r="32" spans="1:10" ht="15">
      <c r="A32" s="401"/>
      <c r="B32" s="401"/>
      <c r="C32" s="401"/>
      <c r="D32" s="401"/>
      <c r="E32" s="401"/>
    </row>
    <row r="33" spans="1:5">
      <c r="A33" s="401"/>
      <c r="B33" s="401"/>
      <c r="C33" s="401"/>
      <c r="D33" s="401"/>
      <c r="E33" s="401"/>
    </row>
    <row r="34" spans="1:5">
      <c r="A34" s="401"/>
      <c r="B34" s="401"/>
      <c r="C34" s="401"/>
      <c r="D34" s="401"/>
      <c r="E34" s="401"/>
    </row>
    <row r="35" spans="1:5">
      <c r="A35" s="401"/>
      <c r="B35" s="401"/>
      <c r="C35" s="401"/>
      <c r="D35" s="401"/>
      <c r="E35" s="401"/>
    </row>
    <row r="36" spans="1:5">
      <c r="A36" s="401"/>
      <c r="B36" s="401"/>
      <c r="C36" s="401"/>
      <c r="D36" s="401"/>
      <c r="E36" s="401"/>
    </row>
    <row r="37" spans="1:5">
      <c r="A37" s="401"/>
      <c r="B37" s="401"/>
      <c r="C37" s="401"/>
      <c r="D37" s="401"/>
      <c r="E37" s="401"/>
    </row>
    <row r="38" spans="1:5">
      <c r="A38" s="401"/>
      <c r="B38" s="401"/>
      <c r="C38" s="401"/>
      <c r="D38" s="401"/>
      <c r="E38" s="401"/>
    </row>
    <row r="39" spans="1:5">
      <c r="A39"/>
      <c r="B39"/>
      <c r="C39"/>
      <c r="D39"/>
      <c r="E39"/>
    </row>
    <row r="40" spans="1:5">
      <c r="A40"/>
      <c r="B40"/>
      <c r="C40"/>
      <c r="D40"/>
      <c r="E40"/>
    </row>
    <row r="41" spans="1:5" ht="15" thickTop="1"/>
    <row r="42" spans="1:5" ht="15"/>
    <row r="43" spans="1:5" ht="15"/>
    <row r="44" spans="1:5" ht="15"/>
    <row r="45" spans="1:5" ht="15"/>
    <row r="46" spans="1:5" ht="15"/>
    <row r="47" spans="1:5" ht="15"/>
    <row r="48" spans="1:5"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sheetData>
  <sheetProtection sheet="1" objects="1" scenarios="1"/>
  <protectedRanges>
    <protectedRange sqref="A6:D15" name="Range1"/>
    <protectedRange sqref="A18:D25" name="Range2"/>
    <protectedRange sqref="A30" name="Range3"/>
  </protectedRanges>
  <mergeCells count="21">
    <mergeCell ref="G6:H28"/>
    <mergeCell ref="A11:B11"/>
    <mergeCell ref="A12:B12"/>
    <mergeCell ref="A13:B13"/>
    <mergeCell ref="A14:B14"/>
    <mergeCell ref="A15:B15"/>
    <mergeCell ref="A30:E38"/>
    <mergeCell ref="B3:C3"/>
    <mergeCell ref="A29:E29"/>
    <mergeCell ref="A1:E2"/>
    <mergeCell ref="A18:B18"/>
    <mergeCell ref="A19:B19"/>
    <mergeCell ref="A20:B20"/>
    <mergeCell ref="A21:B21"/>
    <mergeCell ref="A22:B22"/>
    <mergeCell ref="A23:B23"/>
    <mergeCell ref="A6:B6"/>
    <mergeCell ref="A7:B7"/>
    <mergeCell ref="A8:B8"/>
    <mergeCell ref="A9:B9"/>
    <mergeCell ref="A10:B10"/>
  </mergeCells>
  <pageMargins left="0.7" right="0.7" top="0.75" bottom="0.75" header="0.3" footer="0.3"/>
  <pageSetup scale="92" fitToHeight="0" orientation="portrait" r:id="rId1"/>
  <colBreaks count="1" manualBreakCount="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90D6-A705-442E-924F-2CC5C31965CA}">
  <sheetPr>
    <tabColor theme="9" tint="0.59999389629810485"/>
    <pageSetUpPr fitToPage="1"/>
  </sheetPr>
  <dimension ref="A1:M28"/>
  <sheetViews>
    <sheetView workbookViewId="0">
      <selection activeCell="E4" sqref="E4"/>
    </sheetView>
  </sheetViews>
  <sheetFormatPr defaultColWidth="8.85546875" defaultRowHeight="14.45"/>
  <cols>
    <col min="1" max="1" width="18.5703125" style="1" customWidth="1"/>
    <col min="2" max="2" width="13" style="1" customWidth="1"/>
    <col min="3" max="3" width="14.42578125" style="1" customWidth="1"/>
    <col min="4" max="4" width="17.85546875" style="1" customWidth="1"/>
    <col min="5" max="5" width="23.140625" style="1" customWidth="1"/>
    <col min="6" max="6" width="27.140625" style="1" customWidth="1"/>
    <col min="7" max="7" width="21.85546875" style="1" customWidth="1"/>
    <col min="8" max="8" width="8.85546875" style="1"/>
    <col min="9" max="9" width="20" style="1" customWidth="1"/>
    <col min="10" max="10" width="27.5703125" style="1" customWidth="1"/>
    <col min="11" max="11" width="8.85546875" style="1"/>
    <col min="12" max="12" width="15.140625" style="1" customWidth="1"/>
    <col min="13" max="16384" width="8.85546875" style="1"/>
  </cols>
  <sheetData>
    <row r="1" spans="1:13" ht="45.75">
      <c r="A1" s="20"/>
      <c r="B1"/>
      <c r="C1" s="21" t="s">
        <v>76</v>
      </c>
      <c r="D1" s="21"/>
      <c r="E1" s="228"/>
      <c r="F1" s="210" t="s">
        <v>174</v>
      </c>
      <c r="G1" s="209"/>
      <c r="H1"/>
      <c r="I1"/>
      <c r="J1"/>
    </row>
    <row r="2" spans="1:13" ht="18" customHeight="1">
      <c r="A2" s="20"/>
      <c r="B2" s="22"/>
      <c r="C2" s="22"/>
      <c r="D2" s="22"/>
      <c r="E2" s="22"/>
      <c r="F2" s="20"/>
      <c r="G2" s="20"/>
      <c r="H2"/>
      <c r="I2"/>
      <c r="J2"/>
    </row>
    <row r="3" spans="1:13" ht="26.25">
      <c r="A3" s="230" t="s">
        <v>64</v>
      </c>
      <c r="B3" s="530">
        <f>'Herd Plan'!B6</f>
        <v>0</v>
      </c>
      <c r="C3" s="530"/>
      <c r="D3" s="231" t="s">
        <v>156</v>
      </c>
      <c r="E3" s="233">
        <f>'Herd Plan'!E4</f>
        <v>0</v>
      </c>
      <c r="F3" s="260"/>
      <c r="G3" s="260"/>
      <c r="H3" s="261"/>
      <c r="I3" s="261"/>
      <c r="J3" s="262"/>
    </row>
    <row r="4" spans="1:13" ht="11.25" customHeight="1">
      <c r="A4" s="223"/>
      <c r="B4" s="224"/>
      <c r="C4" s="224"/>
      <c r="D4" s="229"/>
      <c r="E4" s="258"/>
      <c r="F4" s="259"/>
      <c r="G4" s="259"/>
      <c r="H4"/>
      <c r="I4"/>
      <c r="J4"/>
    </row>
    <row r="5" spans="1:13" s="18" customFormat="1" ht="33" customHeight="1">
      <c r="A5" s="767" t="s">
        <v>116</v>
      </c>
      <c r="B5" s="350" t="s">
        <v>175</v>
      </c>
      <c r="C5" s="350" t="s">
        <v>176</v>
      </c>
      <c r="D5" s="350" t="s">
        <v>177</v>
      </c>
      <c r="E5" s="351" t="s">
        <v>178</v>
      </c>
      <c r="F5" s="232" t="s">
        <v>78</v>
      </c>
      <c r="G5" s="263" t="s">
        <v>179</v>
      </c>
      <c r="H5" s="352" t="s">
        <v>180</v>
      </c>
      <c r="I5" s="352" t="s">
        <v>181</v>
      </c>
      <c r="J5" s="353" t="s">
        <v>182</v>
      </c>
    </row>
    <row r="6" spans="1:13" ht="18.600000000000001" customHeight="1">
      <c r="A6" s="695" t="s">
        <v>183</v>
      </c>
      <c r="B6" s="768"/>
      <c r="C6" s="768"/>
      <c r="D6" s="769"/>
      <c r="E6" s="770"/>
      <c r="F6" s="771"/>
      <c r="G6" s="354"/>
      <c r="H6" s="772">
        <v>0.85</v>
      </c>
      <c r="I6" s="773">
        <f>F6*H6</f>
        <v>0</v>
      </c>
      <c r="J6" s="774">
        <f>F6-I6</f>
        <v>0</v>
      </c>
      <c r="K6" s="528"/>
      <c r="L6" s="529"/>
    </row>
    <row r="7" spans="1:13" ht="18" customHeight="1">
      <c r="A7" s="695"/>
      <c r="B7" s="775"/>
      <c r="C7" s="775"/>
      <c r="D7" s="769"/>
      <c r="E7" s="770"/>
      <c r="F7" s="776"/>
      <c r="G7" s="354"/>
      <c r="H7" s="726"/>
      <c r="I7" s="777"/>
      <c r="J7" s="778"/>
      <c r="K7" s="528"/>
      <c r="L7" s="529"/>
    </row>
    <row r="8" spans="1:13" ht="18" customHeight="1">
      <c r="A8" s="695" t="s">
        <v>184</v>
      </c>
      <c r="B8" s="768"/>
      <c r="C8" s="768"/>
      <c r="D8" s="769">
        <f>Fencing!D20</f>
        <v>0</v>
      </c>
      <c r="E8" s="770">
        <f>Fencing!D29</f>
        <v>0</v>
      </c>
      <c r="F8" s="776">
        <f>Fencing!D30</f>
        <v>0</v>
      </c>
      <c r="G8" s="355" t="s">
        <v>185</v>
      </c>
      <c r="H8" s="772">
        <v>0.7</v>
      </c>
      <c r="I8" s="773">
        <f>IF(G8=("y"),F8*H8,D8*H8)</f>
        <v>0</v>
      </c>
      <c r="J8" s="774">
        <f>IF(G8=("y"),F8*(1-H8),D8*(1-H8))</f>
        <v>0</v>
      </c>
      <c r="K8" s="528"/>
      <c r="L8" s="529"/>
    </row>
    <row r="9" spans="1:13" ht="18" customHeight="1">
      <c r="A9" s="695"/>
      <c r="B9" s="775"/>
      <c r="C9" s="775"/>
      <c r="D9" s="769"/>
      <c r="E9" s="770"/>
      <c r="F9" s="776"/>
      <c r="G9" s="356"/>
      <c r="H9" s="726"/>
      <c r="I9" s="777"/>
      <c r="J9" s="778"/>
      <c r="K9" s="528"/>
      <c r="L9" s="529"/>
    </row>
    <row r="10" spans="1:13" ht="18" customHeight="1">
      <c r="A10" s="695" t="s">
        <v>186</v>
      </c>
      <c r="B10" s="768"/>
      <c r="C10" s="768"/>
      <c r="D10" s="769">
        <f>Water!D21</f>
        <v>0</v>
      </c>
      <c r="E10" s="770">
        <f>Water!D30</f>
        <v>0</v>
      </c>
      <c r="F10" s="776">
        <f>Water!D31</f>
        <v>0</v>
      </c>
      <c r="G10" s="355" t="s">
        <v>185</v>
      </c>
      <c r="H10" s="772">
        <v>0.7</v>
      </c>
      <c r="I10" s="773">
        <f>IF(G10=("y"),F10*H10,D10*H10)</f>
        <v>0</v>
      </c>
      <c r="J10" s="774">
        <f>IF(G10=("y"),F10*(1-H10),D10*(1-H10))</f>
        <v>0</v>
      </c>
      <c r="K10" s="528"/>
      <c r="L10" s="529"/>
      <c r="M10" s="19"/>
    </row>
    <row r="11" spans="1:13" ht="18" customHeight="1">
      <c r="A11" s="695"/>
      <c r="B11" s="775"/>
      <c r="C11" s="775"/>
      <c r="D11" s="769"/>
      <c r="E11" s="770"/>
      <c r="F11" s="776"/>
      <c r="G11" s="356"/>
      <c r="H11" s="726"/>
      <c r="I11" s="777"/>
      <c r="J11" s="778"/>
      <c r="K11" s="528"/>
      <c r="L11" s="529"/>
    </row>
    <row r="12" spans="1:13" ht="18" customHeight="1">
      <c r="A12" s="695" t="s">
        <v>187</v>
      </c>
      <c r="B12" s="768"/>
      <c r="C12" s="768"/>
      <c r="D12" s="769">
        <f>Seeding!E16</f>
        <v>0</v>
      </c>
      <c r="E12" s="770">
        <f>Seeding!E26</f>
        <v>0</v>
      </c>
      <c r="F12" s="776">
        <f>Seeding!E27</f>
        <v>0</v>
      </c>
      <c r="G12" s="355" t="s">
        <v>185</v>
      </c>
      <c r="H12" s="772">
        <v>0.7</v>
      </c>
      <c r="I12" s="773">
        <f>IF(G12=("y"),F12*H12,D12*H12)</f>
        <v>0</v>
      </c>
      <c r="J12" s="774">
        <f>IF(G12=("y"),F12*(1-H12),D12*(1-H12))</f>
        <v>0</v>
      </c>
      <c r="K12" s="528"/>
      <c r="L12" s="529"/>
    </row>
    <row r="13" spans="1:13" ht="18.75">
      <c r="A13" s="357"/>
      <c r="B13" s="358"/>
      <c r="C13" s="358"/>
      <c r="D13" s="359"/>
      <c r="E13" s="360"/>
      <c r="F13" s="361"/>
      <c r="G13" s="362"/>
      <c r="H13" s="363"/>
      <c r="I13" s="364"/>
      <c r="J13" s="365"/>
    </row>
    <row r="14" spans="1:13" ht="23.25">
      <c r="A14" s="267" t="s">
        <v>96</v>
      </c>
      <c r="B14" s="268"/>
      <c r="C14" s="268"/>
      <c r="D14" s="269">
        <f>SUM(D6:D13)</f>
        <v>0</v>
      </c>
      <c r="E14" s="269">
        <f>SUM(E6:E13)</f>
        <v>0</v>
      </c>
      <c r="F14" s="270">
        <f>SUM(F6:F13)</f>
        <v>0</v>
      </c>
      <c r="G14" s="271"/>
      <c r="H14" s="268"/>
      <c r="I14" s="272">
        <f>I6+I8+I10+I12</f>
        <v>0</v>
      </c>
      <c r="J14" s="278">
        <f>F14-I14</f>
        <v>0</v>
      </c>
    </row>
    <row r="15" spans="1:13" ht="23.25">
      <c r="A15" s="273"/>
      <c r="B15" s="274"/>
      <c r="C15" s="274"/>
      <c r="D15" s="275"/>
      <c r="E15" s="280" t="s">
        <v>188</v>
      </c>
      <c r="F15" s="275" t="e">
        <f>F14/'Herd Plan'!B9</f>
        <v>#DIV/0!</v>
      </c>
      <c r="G15" s="276"/>
      <c r="H15" s="274"/>
      <c r="I15" s="277"/>
      <c r="J15" s="279"/>
    </row>
    <row r="16" spans="1:13" ht="15"/>
    <row r="17" spans="1:10">
      <c r="A17" s="401" t="s">
        <v>60</v>
      </c>
      <c r="B17" s="401"/>
      <c r="C17" s="401"/>
      <c r="D17" s="401"/>
      <c r="E17" s="401"/>
      <c r="F17" s="401"/>
      <c r="G17" s="401"/>
      <c r="H17" s="401"/>
      <c r="I17" s="401"/>
      <c r="J17" s="401"/>
    </row>
    <row r="18" spans="1:10">
      <c r="A18" s="401"/>
      <c r="B18" s="401"/>
      <c r="C18" s="401"/>
      <c r="D18" s="401"/>
      <c r="E18" s="401"/>
      <c r="F18" s="401"/>
      <c r="G18" s="401"/>
      <c r="H18" s="401"/>
      <c r="I18" s="401"/>
      <c r="J18" s="401"/>
    </row>
    <row r="19" spans="1:10">
      <c r="A19" s="401"/>
      <c r="B19" s="401"/>
      <c r="C19" s="401"/>
      <c r="D19" s="401"/>
      <c r="E19" s="401"/>
      <c r="F19" s="401"/>
      <c r="G19" s="401"/>
      <c r="H19" s="401"/>
      <c r="I19" s="401"/>
      <c r="J19" s="401"/>
    </row>
    <row r="20" spans="1:10">
      <c r="A20" s="401"/>
      <c r="B20" s="401"/>
      <c r="C20" s="401"/>
      <c r="D20" s="401"/>
      <c r="E20" s="401"/>
      <c r="F20" s="401"/>
      <c r="G20" s="401"/>
      <c r="H20" s="401"/>
      <c r="I20" s="401"/>
      <c r="J20" s="401"/>
    </row>
    <row r="21" spans="1:10">
      <c r="A21" s="401"/>
      <c r="B21" s="401"/>
      <c r="C21" s="401"/>
      <c r="D21" s="401"/>
      <c r="E21" s="401"/>
      <c r="F21" s="401"/>
      <c r="G21" s="401"/>
      <c r="H21" s="401"/>
      <c r="I21" s="401"/>
      <c r="J21" s="401"/>
    </row>
    <row r="22" spans="1:10">
      <c r="A22" s="401"/>
      <c r="B22" s="401"/>
      <c r="C22" s="401"/>
      <c r="D22" s="401"/>
      <c r="E22" s="401"/>
      <c r="F22" s="401"/>
      <c r="G22" s="401"/>
      <c r="H22" s="401"/>
      <c r="I22" s="401"/>
      <c r="J22" s="401"/>
    </row>
    <row r="23" spans="1:10">
      <c r="A23" s="401"/>
      <c r="B23" s="401"/>
      <c r="C23" s="401"/>
      <c r="D23" s="401"/>
      <c r="E23" s="401"/>
      <c r="F23" s="401"/>
      <c r="G23" s="401"/>
      <c r="H23" s="401"/>
      <c r="I23" s="401"/>
      <c r="J23" s="401"/>
    </row>
    <row r="24" spans="1:10">
      <c r="A24" s="401"/>
      <c r="B24" s="401"/>
      <c r="C24" s="401"/>
      <c r="D24" s="401"/>
      <c r="E24" s="401"/>
      <c r="F24" s="401"/>
      <c r="G24" s="401"/>
      <c r="H24" s="401"/>
      <c r="I24" s="401"/>
      <c r="J24" s="401"/>
    </row>
    <row r="25" spans="1:10">
      <c r="A25" s="401"/>
      <c r="B25" s="401"/>
      <c r="C25" s="401"/>
      <c r="D25" s="401"/>
      <c r="E25" s="401"/>
      <c r="F25" s="401"/>
      <c r="G25" s="401"/>
      <c r="H25" s="401"/>
      <c r="I25" s="401"/>
      <c r="J25" s="401"/>
    </row>
    <row r="26" spans="1:10">
      <c r="A26" s="401"/>
      <c r="B26" s="401"/>
      <c r="C26" s="401"/>
      <c r="D26" s="401"/>
      <c r="E26" s="401"/>
      <c r="F26" s="401"/>
      <c r="G26" s="401"/>
      <c r="H26" s="401"/>
      <c r="I26" s="401"/>
      <c r="J26" s="401"/>
    </row>
    <row r="27" spans="1:10">
      <c r="A27" s="401"/>
      <c r="B27" s="401"/>
      <c r="C27" s="401"/>
      <c r="D27" s="401"/>
      <c r="E27" s="401"/>
      <c r="F27" s="401"/>
      <c r="G27" s="401"/>
      <c r="H27" s="401"/>
      <c r="I27" s="401"/>
      <c r="J27" s="401"/>
    </row>
    <row r="28" spans="1:10" ht="15"/>
  </sheetData>
  <sheetProtection sheet="1" objects="1" scenarios="1"/>
  <protectedRanges>
    <protectedRange sqref="B6:C12" name="Range1"/>
    <protectedRange sqref="F6" name="Range2"/>
    <protectedRange sqref="G6:H12" name="Range3"/>
    <protectedRange sqref="A17" name="Range4"/>
  </protectedRanges>
  <mergeCells count="3">
    <mergeCell ref="K6:L12"/>
    <mergeCell ref="A17:J27"/>
    <mergeCell ref="B3:C3"/>
  </mergeCells>
  <pageMargins left="0.7" right="0.7" top="0.75" bottom="0.75" header="0.3" footer="0.3"/>
  <pageSetup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F3E8DF3F2FE4497A653B22E010556" ma:contentTypeVersion="15" ma:contentTypeDescription="Create a new document." ma:contentTypeScope="" ma:versionID="f1270350f0533d0904e4b28a8b1e1bb3">
  <xsd:schema xmlns:xsd="http://www.w3.org/2001/XMLSchema" xmlns:xs="http://www.w3.org/2001/XMLSchema" xmlns:p="http://schemas.microsoft.com/office/2006/metadata/properties" xmlns:ns2="bd51d945-011a-4d9a-a79b-e2c16d96aba4" xmlns:ns3="b7ea6634-8c2c-44de-867f-1178852af38c" targetNamespace="http://schemas.microsoft.com/office/2006/metadata/properties" ma:root="true" ma:fieldsID="9ad0efe8a0c9231766c368d57867987d" ns2:_="" ns3:_="">
    <xsd:import namespace="bd51d945-011a-4d9a-a79b-e2c16d96aba4"/>
    <xsd:import namespace="b7ea6634-8c2c-44de-867f-1178852af3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1d945-011a-4d9a-a79b-e2c16d96ab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47ec0e1-7d7b-4b5d-86ad-0c466003f284}" ma:internalName="TaxCatchAll" ma:showField="CatchAllData" ma:web="bd51d945-011a-4d9a-a79b-e2c16d96ab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ea6634-8c2c-44de-867f-1178852af3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d477d45-ad5e-4055-b28b-695d81bbd1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51d945-011a-4d9a-a79b-e2c16d96aba4" xsi:nil="true"/>
    <lcf76f155ced4ddcb4097134ff3c332f xmlns="b7ea6634-8c2c-44de-867f-1178852af3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388AF8-10F6-4FD7-9D53-1D9D7258B859}"/>
</file>

<file path=customXml/itemProps2.xml><?xml version="1.0" encoding="utf-8"?>
<ds:datastoreItem xmlns:ds="http://schemas.openxmlformats.org/officeDocument/2006/customXml" ds:itemID="{16B660BE-7F53-4961-931C-C0B58944C2F7}"/>
</file>

<file path=customXml/itemProps3.xml><?xml version="1.0" encoding="utf-8"?>
<ds:datastoreItem xmlns:ds="http://schemas.openxmlformats.org/officeDocument/2006/customXml" ds:itemID="{00E8EE8C-9F70-43B7-9DEF-004DBF0D3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Kenyon</dc:creator>
  <cp:keywords/>
  <dc:description/>
  <cp:lastModifiedBy>Cindy Green</cp:lastModifiedBy>
  <cp:revision/>
  <dcterms:created xsi:type="dcterms:W3CDTF">2021-10-26T16:34:42Z</dcterms:created>
  <dcterms:modified xsi:type="dcterms:W3CDTF">2026-01-12T22:35:42Z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0x010100D97F3E8DF3F2FE4497A653B22E010556</vt:lpwstr>
  </property>
  <property fmtid="{D5CDD505-2E9C-101B-9397-08002B2CF9AE}" pid="3" name="MediaServiceImageTags">
    <vt:lpwstr/>
  </property>
</Properties>
</file>